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71" i="3"/>
  <c r="L171"/>
  <c r="M171"/>
  <c r="N171"/>
  <c r="N153"/>
  <c r="J153"/>
  <c r="K153"/>
  <c r="L153"/>
  <c r="M153"/>
  <c r="K184"/>
  <c r="L184"/>
  <c r="M184"/>
  <c r="N184"/>
  <c r="K120"/>
  <c r="L120"/>
  <c r="M120"/>
  <c r="N120"/>
  <c r="K49"/>
  <c r="L49"/>
  <c r="M49"/>
  <c r="N49"/>
  <c r="J49"/>
  <c r="O23"/>
  <c r="O25"/>
  <c r="O26"/>
  <c r="O27"/>
  <c r="O28"/>
  <c r="O31"/>
  <c r="O33"/>
  <c r="O36"/>
  <c r="O39"/>
  <c r="O42"/>
  <c r="O45"/>
  <c r="O48"/>
  <c r="O53"/>
  <c r="O54"/>
  <c r="O57"/>
  <c r="O60"/>
  <c r="O63"/>
  <c r="O64"/>
  <c r="O65"/>
  <c r="O66"/>
  <c r="O70"/>
  <c r="O72"/>
  <c r="O75"/>
  <c r="O78"/>
  <c r="O81"/>
  <c r="O83"/>
  <c r="O86"/>
  <c r="O88"/>
  <c r="O89"/>
  <c r="O91"/>
  <c r="O92"/>
  <c r="O93"/>
  <c r="O95"/>
  <c r="O96"/>
  <c r="O97"/>
  <c r="O98"/>
  <c r="O100"/>
  <c r="O103"/>
  <c r="O109"/>
  <c r="O111"/>
  <c r="O114"/>
  <c r="O116"/>
  <c r="O118"/>
  <c r="O120"/>
  <c r="O121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50"/>
  <c r="O152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2"/>
  <c r="O173"/>
  <c r="O175"/>
  <c r="O176"/>
  <c r="O179"/>
  <c r="O181"/>
  <c r="O183"/>
  <c r="O184"/>
  <c r="O185"/>
  <c r="K90"/>
  <c r="L90"/>
  <c r="M90"/>
  <c r="N90"/>
  <c r="J90"/>
  <c r="K94"/>
  <c r="L94"/>
  <c r="M94"/>
  <c r="N94"/>
  <c r="K87"/>
  <c r="L87"/>
  <c r="M87"/>
  <c r="N87"/>
  <c r="K71"/>
  <c r="L71"/>
  <c r="M71"/>
  <c r="N71"/>
  <c r="J71"/>
  <c r="K32"/>
  <c r="L32"/>
  <c r="M32"/>
  <c r="N32"/>
  <c r="K80"/>
  <c r="L80"/>
  <c r="M80"/>
  <c r="N80"/>
  <c r="K82"/>
  <c r="L82"/>
  <c r="M82"/>
  <c r="N82"/>
  <c r="K77"/>
  <c r="K76"/>
  <c r="L77"/>
  <c r="L76"/>
  <c r="M77"/>
  <c r="M76"/>
  <c r="N77"/>
  <c r="N76"/>
  <c r="K74"/>
  <c r="L74"/>
  <c r="M74"/>
  <c r="N74"/>
  <c r="K56"/>
  <c r="K55"/>
  <c r="L56"/>
  <c r="L55"/>
  <c r="M56"/>
  <c r="M55"/>
  <c r="N56"/>
  <c r="N55"/>
  <c r="K38"/>
  <c r="L38"/>
  <c r="M38"/>
  <c r="N38"/>
  <c r="K182"/>
  <c r="L182"/>
  <c r="M182"/>
  <c r="N182"/>
  <c r="J182"/>
  <c r="J94"/>
  <c r="K100"/>
  <c r="K99"/>
  <c r="L100"/>
  <c r="L99"/>
  <c r="M99"/>
  <c r="N99"/>
  <c r="J56"/>
  <c r="J55"/>
  <c r="J38"/>
  <c r="K123"/>
  <c r="L123"/>
  <c r="M123"/>
  <c r="N123"/>
  <c r="J123"/>
  <c r="K103"/>
  <c r="K102"/>
  <c r="K101"/>
  <c r="L103"/>
  <c r="L102"/>
  <c r="L101"/>
  <c r="M102"/>
  <c r="M101"/>
  <c r="N102"/>
  <c r="N101"/>
  <c r="J102"/>
  <c r="J101"/>
  <c r="J82"/>
  <c r="J80"/>
  <c r="J77"/>
  <c r="J76"/>
  <c r="J74"/>
  <c r="O101"/>
  <c r="O71"/>
  <c r="O87"/>
  <c r="O94"/>
  <c r="M84"/>
  <c r="K84"/>
  <c r="N84"/>
  <c r="L84"/>
  <c r="O99"/>
  <c r="O38"/>
  <c r="O55"/>
  <c r="O74"/>
  <c r="O76"/>
  <c r="O82"/>
  <c r="O80"/>
  <c r="O32"/>
  <c r="O182"/>
  <c r="O123"/>
  <c r="O84"/>
  <c r="O102"/>
  <c r="O90"/>
  <c r="O56"/>
  <c r="O77"/>
  <c r="M79"/>
  <c r="M73"/>
  <c r="K79"/>
  <c r="K73"/>
  <c r="N79"/>
  <c r="L79"/>
  <c r="L73"/>
  <c r="J79"/>
  <c r="J73"/>
  <c r="K113"/>
  <c r="L113"/>
  <c r="M113"/>
  <c r="N113"/>
  <c r="J113"/>
  <c r="K119"/>
  <c r="L119"/>
  <c r="M119"/>
  <c r="N119"/>
  <c r="J120"/>
  <c r="J119"/>
  <c r="K115"/>
  <c r="L115"/>
  <c r="M115"/>
  <c r="N115"/>
  <c r="J115"/>
  <c r="K117"/>
  <c r="L117"/>
  <c r="M117"/>
  <c r="N117"/>
  <c r="J117"/>
  <c r="K122"/>
  <c r="L122"/>
  <c r="M122"/>
  <c r="N122"/>
  <c r="J122"/>
  <c r="J171"/>
  <c r="J184"/>
  <c r="K24"/>
  <c r="L24"/>
  <c r="M24"/>
  <c r="N24"/>
  <c r="J24"/>
  <c r="J99"/>
  <c r="J84"/>
  <c r="K59"/>
  <c r="K58"/>
  <c r="L59"/>
  <c r="L58"/>
  <c r="M59"/>
  <c r="M58"/>
  <c r="N59"/>
  <c r="J59"/>
  <c r="J58"/>
  <c r="K180"/>
  <c r="L180"/>
  <c r="M180"/>
  <c r="N180"/>
  <c r="J180"/>
  <c r="K178"/>
  <c r="L178"/>
  <c r="M178"/>
  <c r="N178"/>
  <c r="J178"/>
  <c r="K174"/>
  <c r="L174"/>
  <c r="M174"/>
  <c r="N174"/>
  <c r="J174"/>
  <c r="K151"/>
  <c r="L151"/>
  <c r="M151"/>
  <c r="N151"/>
  <c r="K149"/>
  <c r="K148"/>
  <c r="L149"/>
  <c r="M149"/>
  <c r="M148"/>
  <c r="N149"/>
  <c r="N148"/>
  <c r="J151"/>
  <c r="K62"/>
  <c r="K61"/>
  <c r="L62"/>
  <c r="M62"/>
  <c r="M61"/>
  <c r="N62"/>
  <c r="J87"/>
  <c r="J149"/>
  <c r="M30"/>
  <c r="K52"/>
  <c r="K51"/>
  <c r="K46"/>
  <c r="L52"/>
  <c r="L51"/>
  <c r="L46"/>
  <c r="M52"/>
  <c r="M51"/>
  <c r="M46"/>
  <c r="N52"/>
  <c r="J52"/>
  <c r="J51"/>
  <c r="J46"/>
  <c r="M29"/>
  <c r="J32"/>
  <c r="J21"/>
  <c r="J30"/>
  <c r="J34"/>
  <c r="J41"/>
  <c r="J40"/>
  <c r="J37"/>
  <c r="J44"/>
  <c r="J62"/>
  <c r="J61"/>
  <c r="J85"/>
  <c r="J69"/>
  <c r="J68"/>
  <c r="J67"/>
  <c r="K21"/>
  <c r="K20"/>
  <c r="K30"/>
  <c r="K34"/>
  <c r="K41"/>
  <c r="K40"/>
  <c r="K37"/>
  <c r="K44"/>
  <c r="K85"/>
  <c r="K69"/>
  <c r="K68"/>
  <c r="K67"/>
  <c r="K108"/>
  <c r="K107"/>
  <c r="K110"/>
  <c r="L21"/>
  <c r="L20"/>
  <c r="L30"/>
  <c r="L29"/>
  <c r="L34"/>
  <c r="L41"/>
  <c r="L40"/>
  <c r="L37"/>
  <c r="L44"/>
  <c r="L61"/>
  <c r="L85"/>
  <c r="L69"/>
  <c r="L68"/>
  <c r="L67"/>
  <c r="L108"/>
  <c r="L107"/>
  <c r="L110"/>
  <c r="M21"/>
  <c r="M20"/>
  <c r="M34"/>
  <c r="M41"/>
  <c r="M40"/>
  <c r="M37"/>
  <c r="M44"/>
  <c r="M85"/>
  <c r="M69"/>
  <c r="M68"/>
  <c r="M67"/>
  <c r="M108"/>
  <c r="M107"/>
  <c r="M110"/>
  <c r="N21"/>
  <c r="N20"/>
  <c r="N30"/>
  <c r="N34"/>
  <c r="O34"/>
  <c r="N41"/>
  <c r="N44"/>
  <c r="O44"/>
  <c r="N85"/>
  <c r="N69"/>
  <c r="N108"/>
  <c r="N110"/>
  <c r="J108"/>
  <c r="J107"/>
  <c r="J110"/>
  <c r="J22"/>
  <c r="K22"/>
  <c r="L22"/>
  <c r="M22"/>
  <c r="N22"/>
  <c r="J35"/>
  <c r="K35"/>
  <c r="L35"/>
  <c r="M35"/>
  <c r="N35"/>
  <c r="J47"/>
  <c r="K47"/>
  <c r="L47"/>
  <c r="M47"/>
  <c r="N47"/>
  <c r="J29"/>
  <c r="L148"/>
  <c r="O117"/>
  <c r="M112"/>
  <c r="K112"/>
  <c r="N112"/>
  <c r="L112"/>
  <c r="O47"/>
  <c r="O22"/>
  <c r="O85"/>
  <c r="O24"/>
  <c r="O178"/>
  <c r="O153"/>
  <c r="O148"/>
  <c r="O119"/>
  <c r="O110"/>
  <c r="N68"/>
  <c r="O69"/>
  <c r="O20"/>
  <c r="O21"/>
  <c r="N73"/>
  <c r="O73"/>
  <c r="O79"/>
  <c r="O35"/>
  <c r="O149"/>
  <c r="O151"/>
  <c r="O174"/>
  <c r="O180"/>
  <c r="O171"/>
  <c r="O122"/>
  <c r="O115"/>
  <c r="O113"/>
  <c r="N107"/>
  <c r="O107"/>
  <c r="O108"/>
  <c r="N40"/>
  <c r="O41"/>
  <c r="N29"/>
  <c r="O30"/>
  <c r="N51"/>
  <c r="N46"/>
  <c r="O52"/>
  <c r="N61"/>
  <c r="O61"/>
  <c r="O62"/>
  <c r="N58"/>
  <c r="O58"/>
  <c r="O59"/>
  <c r="J43"/>
  <c r="L43"/>
  <c r="L19"/>
  <c r="J177"/>
  <c r="M177"/>
  <c r="K177"/>
  <c r="K43"/>
  <c r="M43"/>
  <c r="M19"/>
  <c r="L106"/>
  <c r="L105"/>
  <c r="L104"/>
  <c r="N177"/>
  <c r="L177"/>
  <c r="N106"/>
  <c r="N105"/>
  <c r="N104"/>
  <c r="J20"/>
  <c r="J112"/>
  <c r="J148"/>
  <c r="J106"/>
  <c r="M106"/>
  <c r="M105"/>
  <c r="M104"/>
  <c r="K106"/>
  <c r="K105"/>
  <c r="K104"/>
  <c r="K29"/>
  <c r="K19"/>
  <c r="O177"/>
  <c r="O29"/>
  <c r="O112"/>
  <c r="N67"/>
  <c r="O67"/>
  <c r="O68"/>
  <c r="O106"/>
  <c r="O51"/>
  <c r="N37"/>
  <c r="O40"/>
  <c r="K186"/>
  <c r="J19"/>
  <c r="J105"/>
  <c r="J104"/>
  <c r="L186"/>
  <c r="O104"/>
  <c r="O105"/>
  <c r="O37"/>
  <c r="O46"/>
  <c r="N43"/>
  <c r="M186"/>
  <c r="J186"/>
  <c r="O43"/>
  <c r="N19"/>
  <c r="N186"/>
  <c r="O186"/>
  <c r="O19"/>
</calcChain>
</file>

<file path=xl/sharedStrings.xml><?xml version="1.0" encoding="utf-8"?>
<sst xmlns="http://schemas.openxmlformats.org/spreadsheetml/2006/main" count="1273" uniqueCount="301">
  <si>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</si>
  <si>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</si>
  <si>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</si>
  <si>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</si>
  <si>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</si>
  <si>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</si>
  <si>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</si>
  <si>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995</t>
  </si>
  <si>
    <t>025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</si>
  <si>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</si>
  <si>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 на организацию отдыха детей и их оздоровления в муниципальных загородных оздоровительных лагерях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</si>
  <si>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 с дневным пребыванием детей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</si>
  <si>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</si>
  <si>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</si>
  <si>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реализацию мер дополнительной поддержки населения, направленных на соблюдение размера вносимой гражданами платы за коммунальные услуги,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</si>
  <si>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</si>
  <si>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«О социальном обслуживании населения»), в рамках подпрограммы «Повышение качества и доступности социальных услуг населению» государственной программы Красноярского края «Развитие системы социальной поддержки населения»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</si>
  <si>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</si>
  <si>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</si>
  <si>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</si>
  <si>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</si>
  <si>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</si>
  <si>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</si>
  <si>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</si>
  <si>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 населению» государственной программы Красноярского края «Развитие системы социальной поддержки населения»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</si>
  <si>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</si>
  <si>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</si>
  <si>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от 31.05.2016 № 11-61-33р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</si>
  <si>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</si>
  <si>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</si>
  <si>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</si>
  <si>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</si>
  <si>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7429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</si>
  <si>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</si>
  <si>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</si>
  <si>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</si>
  <si>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</si>
  <si>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</si>
  <si>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</si>
  <si>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115</t>
  </si>
  <si>
    <t>7608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</si>
  <si>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</si>
  <si>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</si>
  <si>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строительство многоквартирных домов, реконструкцию зданий, в том числе объектов незавершенного строительства, под многоквартирные дома и приобретение жилых помещений у застройщиков для предоставления работникам муниципальных учреждений здравоохранения, образования, культуры, спорта, социальной защиты населения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</si>
  <si>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Субвенции бюджетам муниципальных образований для предоставления 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</si>
  <si>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</si>
  <si>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</si>
  <si>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</si>
  <si>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</si>
  <si>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</si>
  <si>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</si>
  <si>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</si>
  <si>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</si>
  <si>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</si>
  <si>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</si>
  <si>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7451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</si>
  <si>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</si>
  <si>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</si>
  <si>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7508</t>
  </si>
  <si>
    <t>7594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</si>
  <si>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</si>
  <si>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0275</t>
  </si>
  <si>
    <t>7556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</si>
  <si>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</si>
  <si>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</si>
  <si>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</si>
  <si>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</si>
  <si>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организаций, зачисляемый в бюджеты субъектов Российской Федерации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</si>
  <si>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№11-5393 "О социальной поддержке семей, имеющих детей,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</si>
  <si>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Субсидии бюджетам муниципальных районов края на проведение работ по уничтожению сорняков дикорастущей конопли в рамках подпрограммы "Развитие подотрасли растениеводства, переработки и реализации продукции растениеводства, сохранение и восстановление плодородия почв"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</si>
  <si>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</si>
  <si>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</si>
  <si>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</si>
  <si>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</si>
  <si>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7558</t>
  </si>
  <si>
    <t>1021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</si>
  <si>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</si>
  <si>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</si>
  <si>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</si>
  <si>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</si>
  <si>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 и туризма"</t>
  </si>
  <si>
    <t>7441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</si>
  <si>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</si>
  <si>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7444</t>
  </si>
  <si>
    <t>Субсидии бюджетам муниципальных образований на приобретение и монтаж модульных зданий жилых корпусов (корпусов для реализации образовательных программ)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</si>
  <si>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7584</t>
  </si>
  <si>
    <t>Субсидии бюджетам муниципальных образований на 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</si>
  <si>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7741</t>
  </si>
  <si>
    <t>Субсидии бюджетам муниципальных образований для реализации проектов по благоустройству территорий поселений,городских округов в рамках подпрограммы "Поддержка муниципальных проетов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</si>
  <si>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</si>
  <si>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009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</si>
  <si>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срелнего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</si>
  <si>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051</t>
  </si>
  <si>
    <t>Субсидии бюджетам муниципальных районов на реализацию федеральных целевых программ</t>
  </si>
  <si>
    <t>215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</si>
  <si>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</si>
  <si>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1095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</si>
  <si>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(тыс.руб)</t>
    </r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</si>
  <si>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</si>
  <si>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5146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</si>
  <si>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</si>
  <si>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7391</t>
  </si>
  <si>
    <t>Субсидии бюджетам муниципальных образований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</si>
  <si>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7463</t>
  </si>
  <si>
    <t>Субсидии бюджетам муниципальных образований Красноярского края на реализацию мероприятий в области обращения с отходами в рамках подпрограммы "Обращение с отходами на территории Красноярского края" государственной программы Красноярского края "Охрана окружающей среды, воспроизводство природных ресурсов"</t>
  </si>
  <si>
    <t>7571</t>
  </si>
  <si>
    <t>Субсидии бюджетам муниципальных образований на финансирование (возмещение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</si>
  <si>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</si>
  <si>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</si>
  <si>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Субсидии бюджетам на государственную поддержку малого и среднего предпринимательства, включая  крестьянские (фермерские) хозяйства</t>
  </si>
  <si>
    <t>Субсидии бюджетам на реализацию федеральных целевых программ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</si>
  <si>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</si>
  <si>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</si>
  <si>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00000</t>
  </si>
  <si>
    <t>008</t>
  </si>
  <si>
    <t>Субсидии бюджетам муниципальных районов на обеспечение жильем молодых семей</t>
  </si>
  <si>
    <t xml:space="preserve">Субсидии бюджетам на обеспечение жильем молодых семей </t>
  </si>
  <si>
    <t>14</t>
  </si>
  <si>
    <t>Доходы от продажи материальных и нематериальных активов</t>
  </si>
  <si>
    <t>Доходы от продажи квартир</t>
  </si>
  <si>
    <t>410</t>
  </si>
  <si>
    <t>Доходы от продажи квартир, находящихся в собственности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</si>
  <si>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</si>
  <si>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</si>
  <si>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</si>
  <si>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</si>
  <si>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</si>
  <si>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</si>
  <si>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</si>
  <si>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</si>
  <si>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</si>
  <si>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</si>
  <si>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</si>
  <si>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неналоговые доходы</t>
  </si>
  <si>
    <t>17</t>
  </si>
  <si>
    <t>Прочие неналоговые доходы бюджетов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</si>
  <si>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</si>
  <si>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</si>
  <si>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</si>
  <si>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</si>
  <si>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</si>
  <si>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18</t>
  </si>
  <si>
    <t>Денежные взыскания (штрафы) за нарушение бюджетного законодательства (в части бюджетов муниципальных районов)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</si>
  <si>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</si>
  <si>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</si>
  <si>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</si>
  <si>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</si>
  <si>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</si>
  <si>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Прочие межбюджетные трансферты, передаваемые бюджетам</t>
  </si>
  <si>
    <t>7550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</si>
  <si>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</si>
  <si>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Утверждено решением о бюджете</t>
  </si>
  <si>
    <t>Уточненный план</t>
  </si>
  <si>
    <t>Исполнено</t>
  </si>
  <si>
    <t>% исполнения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</si>
  <si>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</si>
  <si>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</si>
  <si>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районного бюджета по кодам видов доходов, подвидов доходов, классификации операций сектора государственного управления, относящихся к доходам бюджета, за 2015 год        </t>
  </si>
  <si>
    <t>Приложение 3</t>
  </si>
  <si>
    <t>Код классификации доходов бюджета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</si>
  <si>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</si>
  <si>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</si>
  <si>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</si>
  <si>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</si>
  <si>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</si>
  <si>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</si>
  <si>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</si>
  <si>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</si>
  <si>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</si>
  <si>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</si>
  <si>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</si>
  <si>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</si>
  <si>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</si>
  <si>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</si>
  <si>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</si>
  <si>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</si>
  <si>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</si>
  <si>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</si>
  <si>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</si>
  <si>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</si>
  <si>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</si>
  <si>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</si>
  <si>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</si>
  <si>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</si>
  <si>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</si>
  <si>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</si>
  <si>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</si>
  <si>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</si>
  <si>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</si>
  <si>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</si>
  <si>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</si>
  <si>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</si>
  <si>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</si>
  <si>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</si>
  <si>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</si>
  <si>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</si>
  <si>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</si>
  <si>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</si>
  <si>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</si>
  <si>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</si>
  <si>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</si>
  <si>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</si>
  <si>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</si>
  <si>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</si>
  <si>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</si>
  <si>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</si>
  <si>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</si>
  <si>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</si>
  <si>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</si>
  <si>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</si>
  <si>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</si>
  <si>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</si>
  <si>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</si>
  <si>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</si>
  <si>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                  ( межбюджетные субсидии)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</si>
  <si>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</si>
  <si>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</si>
  <si>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</si>
  <si>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</si>
  <si>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</si>
  <si>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</si>
  <si>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</si>
  <si>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</si>
  <si>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033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</si>
  <si>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</si>
  <si>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</si>
  <si>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</si>
  <si>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</si>
  <si>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</si>
  <si>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</si>
  <si>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</si>
  <si>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</si>
  <si>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</si>
  <si>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</si>
  <si>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</si>
  <si>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</si>
  <si>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</si>
  <si>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</si>
  <si>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</si>
  <si>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</si>
  <si>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</si>
  <si>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</si>
  <si>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</si>
  <si>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</si>
  <si>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</si>
  <si>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</si>
  <si>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</si>
  <si>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</si>
  <si>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</si>
  <si>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классификации операций сектора государственного управления, относящихся к доходам бюджетов</t>
  </si>
  <si>
    <t>код статьи</t>
  </si>
  <si>
    <t>код подгруппы</t>
  </si>
  <si>
    <t>код группы</t>
  </si>
  <si>
    <t>код подстатьи</t>
  </si>
  <si>
    <t>код элемента</t>
  </si>
  <si>
    <t>код подвида доходов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</si>
  <si>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</si>
  <si>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</si>
  <si>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</si>
  <si>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</si>
  <si>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</si>
  <si>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</si>
  <si>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</si>
  <si>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</si>
  <si>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</si>
  <si>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</si>
  <si>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</si>
  <si>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</si>
  <si>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ВСЕГО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</si>
  <si>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</si>
  <si>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</si>
  <si>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</si>
  <si>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2711</t>
  </si>
  <si>
    <t>7456</t>
  </si>
  <si>
    <t>7585</t>
  </si>
  <si>
    <t>7555</t>
  </si>
  <si>
    <t>7511</t>
  </si>
  <si>
    <t>7582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</si>
  <si>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</si>
  <si>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</si>
  <si>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</si>
  <si>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</si>
  <si>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</si>
  <si>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</si>
  <si>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</si>
  <si>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</si>
  <si>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</si>
  <si>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</si>
  <si>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</si>
  <si>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</si>
  <si>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</si>
  <si>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</si>
  <si>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</si>
  <si>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</si>
  <si>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</si>
  <si>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электроэнергетике</t>
  </si>
  <si>
    <t>41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</si>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</sst>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9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8" fillId="0" borderId="0" xfId="0" applyFont="1" applyAlignment="1">
      <alignment horizontal="justify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2" fontId="2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7" fillId="2" borderId="2" xfId="0" quotePrefix="1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0" fillId="0" borderId="2" xfId="0" quotePrefix="1" applyNumberFormat="1" applyFont="1" applyFill="1" applyBorder="1" applyAlignment="1">
      <alignment horizontal="left" vertical="top" wrapText="1"/>
    </xf>
    <xf numFmtId="0" fontId="7" fillId="2" borderId="3" xfId="0" quotePrefix="1" applyNumberFormat="1" applyFont="1" applyFill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justify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0" fontId="7" fillId="2" borderId="8" xfId="0" quotePrefix="1" applyNumberFormat="1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justify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11"/>
  <sheetViews>
    <sheetView tabSelected="1" workbookViewId="0">
      <selection activeCell="J6" sqref="J6"/>
    </sheetView>
  </sheetViews>
  <sheetFormatPr defaultRowHeight="12.75"/>
  <cols>
    <col min="1" max="1" width="4.5703125" customWidth="1"/>
    <col min="2" max="2" width="4.7109375" customWidth="1"/>
    <col min="3" max="3" width="5.28515625" customWidth="1"/>
    <col min="4" max="4" width="5.7109375" customWidth="1"/>
    <col min="5" max="5" width="5.5703125" customWidth="1"/>
    <col min="6" max="6" width="5.7109375" customWidth="1"/>
    <col min="7" max="7" width="5" customWidth="1"/>
    <col min="8" max="8" width="10.7109375" customWidth="1"/>
    <col min="9" max="9" width="58.5703125" customWidth="1"/>
    <col min="10" max="10" width="10.5703125" customWidth="1"/>
    <col min="11" max="12" width="10.5703125" hidden="1" customWidth="1"/>
    <col min="13" max="13" width="11.28515625" customWidth="1"/>
    <col min="14" max="14" width="11.140625" customWidth="1"/>
  </cols>
  <sheetData>
    <row r="2" spans="1:15">
      <c r="J2" s="36" t="s">
        <v>158</v>
      </c>
      <c r="K2" s="36"/>
      <c r="L2" s="36"/>
      <c r="M2" s="36"/>
      <c r="N2" s="36"/>
    </row>
    <row r="3" spans="1:15">
      <c r="J3" s="67" t="s">
        <v>161</v>
      </c>
      <c r="K3" s="67"/>
      <c r="L3" s="67"/>
      <c r="M3" s="68"/>
      <c r="N3" s="67"/>
    </row>
    <row r="4" spans="1:15">
      <c r="J4" s="67" t="s">
        <v>160</v>
      </c>
      <c r="K4" s="67"/>
      <c r="L4" s="67"/>
      <c r="M4" s="68"/>
      <c r="N4" s="67"/>
    </row>
    <row r="5" spans="1:15">
      <c r="J5" s="69" t="s">
        <v>27</v>
      </c>
      <c r="K5" s="69"/>
      <c r="L5" s="69"/>
      <c r="M5" s="69"/>
      <c r="N5" s="69"/>
    </row>
    <row r="6" spans="1:15" ht="3.75" customHeight="1"/>
    <row r="7" spans="1:15" hidden="1">
      <c r="G7" s="8"/>
      <c r="H7" s="8"/>
      <c r="I7" s="9"/>
      <c r="J7" s="67"/>
      <c r="K7" s="67"/>
      <c r="L7" s="67"/>
      <c r="M7" s="67"/>
      <c r="N7" s="67"/>
    </row>
    <row r="8" spans="1:15" hidden="1">
      <c r="G8" s="8"/>
      <c r="H8" s="8"/>
      <c r="I8" s="9"/>
      <c r="J8" s="71"/>
      <c r="K8" s="70"/>
      <c r="L8" s="70"/>
      <c r="M8" s="70"/>
      <c r="N8" s="70"/>
    </row>
    <row r="9" spans="1:15" hidden="1">
      <c r="G9" s="8"/>
      <c r="H9" s="8"/>
      <c r="I9" s="71"/>
      <c r="J9" s="71"/>
      <c r="K9" s="71"/>
      <c r="L9" s="71"/>
      <c r="M9" s="71"/>
      <c r="N9" s="71"/>
    </row>
    <row r="10" spans="1:15" hidden="1">
      <c r="G10" s="8"/>
      <c r="H10" s="8"/>
      <c r="I10" s="71"/>
      <c r="J10" s="70"/>
      <c r="K10" s="70"/>
      <c r="L10" s="70"/>
      <c r="M10" s="70"/>
      <c r="N10" s="70"/>
    </row>
    <row r="11" spans="1:15" hidden="1">
      <c r="A11" s="70"/>
      <c r="B11" s="70"/>
      <c r="C11" s="70"/>
      <c r="D11" s="70"/>
      <c r="E11" s="70"/>
      <c r="F11" s="70"/>
      <c r="G11" s="70"/>
      <c r="H11" s="70"/>
      <c r="I11" s="70"/>
      <c r="J11" s="70"/>
    </row>
    <row r="12" spans="1:15" ht="30" customHeight="1">
      <c r="A12" s="80" t="s">
        <v>157</v>
      </c>
      <c r="B12" s="80"/>
      <c r="C12" s="80"/>
      <c r="D12" s="80"/>
      <c r="E12" s="80"/>
      <c r="F12" s="80"/>
      <c r="G12" s="80"/>
      <c r="H12" s="80"/>
      <c r="I12" s="80"/>
      <c r="J12" s="80"/>
      <c r="K12" s="81"/>
      <c r="L12" s="81"/>
      <c r="M12" s="81"/>
      <c r="N12" s="81"/>
      <c r="O12" s="81"/>
    </row>
    <row r="13" spans="1:15" ht="12" customHeight="1">
      <c r="A13" s="83" t="s">
        <v>97</v>
      </c>
      <c r="B13" s="84"/>
      <c r="C13" s="84"/>
      <c r="D13" s="84"/>
      <c r="E13" s="84"/>
      <c r="F13" s="84"/>
      <c r="G13" s="84"/>
      <c r="H13" s="84"/>
      <c r="I13" s="84"/>
      <c r="J13" s="84"/>
      <c r="K13" s="82"/>
      <c r="L13" s="82"/>
      <c r="M13" s="8"/>
      <c r="N13" s="8" t="s">
        <v>162</v>
      </c>
      <c r="O13" s="8"/>
    </row>
    <row r="14" spans="1:15" ht="13.5" customHeight="1">
      <c r="A14" s="73" t="s">
        <v>182</v>
      </c>
      <c r="B14" s="75" t="s">
        <v>159</v>
      </c>
      <c r="C14" s="75"/>
      <c r="D14" s="75"/>
      <c r="E14" s="75"/>
      <c r="F14" s="75"/>
      <c r="G14" s="75"/>
      <c r="H14" s="75"/>
      <c r="I14" s="74" t="s">
        <v>70</v>
      </c>
      <c r="J14" s="74" t="s">
        <v>151</v>
      </c>
      <c r="K14" s="31"/>
      <c r="L14" s="31"/>
      <c r="M14" s="74" t="s">
        <v>152</v>
      </c>
      <c r="N14" s="74" t="s">
        <v>153</v>
      </c>
      <c r="O14" s="77" t="s">
        <v>154</v>
      </c>
    </row>
    <row r="15" spans="1:15" ht="12.75" customHeight="1">
      <c r="A15" s="73"/>
      <c r="B15" s="73" t="s">
        <v>252</v>
      </c>
      <c r="C15" s="73" t="s">
        <v>251</v>
      </c>
      <c r="D15" s="73" t="s">
        <v>250</v>
      </c>
      <c r="E15" s="73" t="s">
        <v>253</v>
      </c>
      <c r="F15" s="73" t="s">
        <v>254</v>
      </c>
      <c r="G15" s="73" t="s">
        <v>255</v>
      </c>
      <c r="H15" s="73" t="s">
        <v>249</v>
      </c>
      <c r="I15" s="74"/>
      <c r="J15" s="74"/>
      <c r="K15" s="31"/>
      <c r="L15" s="31"/>
      <c r="M15" s="74"/>
      <c r="N15" s="74"/>
      <c r="O15" s="78"/>
    </row>
    <row r="16" spans="1:15">
      <c r="A16" s="73"/>
      <c r="B16" s="73"/>
      <c r="C16" s="73"/>
      <c r="D16" s="73"/>
      <c r="E16" s="73"/>
      <c r="F16" s="73"/>
      <c r="G16" s="76"/>
      <c r="H16" s="75"/>
      <c r="I16" s="74"/>
      <c r="J16" s="74"/>
      <c r="K16" s="31"/>
      <c r="L16" s="31"/>
      <c r="M16" s="74"/>
      <c r="N16" s="74"/>
      <c r="O16" s="78"/>
    </row>
    <row r="17" spans="1:15" ht="168.75" customHeight="1">
      <c r="A17" s="73"/>
      <c r="B17" s="73"/>
      <c r="C17" s="73"/>
      <c r="D17" s="73"/>
      <c r="E17" s="73"/>
      <c r="F17" s="73"/>
      <c r="G17" s="76"/>
      <c r="H17" s="75"/>
      <c r="I17" s="74"/>
      <c r="J17" s="74"/>
      <c r="K17" s="31"/>
      <c r="L17" s="31"/>
      <c r="M17" s="74"/>
      <c r="N17" s="74"/>
      <c r="O17" s="79"/>
    </row>
    <row r="18" spans="1:15">
      <c r="A18" s="1"/>
      <c r="B18" s="1">
        <v>1</v>
      </c>
      <c r="C18" s="1">
        <v>2</v>
      </c>
      <c r="D18" s="1">
        <v>3</v>
      </c>
      <c r="E18" s="1">
        <v>4</v>
      </c>
      <c r="F18" s="1">
        <v>5</v>
      </c>
      <c r="G18" s="1">
        <v>6</v>
      </c>
      <c r="H18" s="1">
        <v>7</v>
      </c>
      <c r="I18" s="1">
        <v>8</v>
      </c>
      <c r="J18" s="1">
        <v>9</v>
      </c>
      <c r="K18" s="21"/>
      <c r="L18" s="21"/>
      <c r="M18" s="28">
        <v>10</v>
      </c>
      <c r="N18" s="28">
        <v>11</v>
      </c>
      <c r="O18" s="64">
        <v>12</v>
      </c>
    </row>
    <row r="19" spans="1:15" ht="15.75" customHeight="1">
      <c r="A19" s="10">
        <v>1</v>
      </c>
      <c r="B19" s="7">
        <v>1</v>
      </c>
      <c r="C19" s="7" t="s">
        <v>189</v>
      </c>
      <c r="D19" s="7" t="s">
        <v>189</v>
      </c>
      <c r="E19" s="7" t="s">
        <v>188</v>
      </c>
      <c r="F19" s="7" t="s">
        <v>189</v>
      </c>
      <c r="G19" s="7" t="s">
        <v>190</v>
      </c>
      <c r="H19" s="7" t="s">
        <v>188</v>
      </c>
      <c r="I19" s="6" t="s">
        <v>243</v>
      </c>
      <c r="J19" s="20">
        <f>J20+J29+J34+J37+J43+J61+J84+J67+J73+J101</f>
        <v>37659.49</v>
      </c>
      <c r="K19" s="20" t="e">
        <f>K20+K29+K34+K37+K43+K61+K84+K67+K73+K101</f>
        <v>#REF!</v>
      </c>
      <c r="L19" s="20" t="e">
        <f>L20+L29+L34+L37+L43+L61+L84+L67+L73+L101</f>
        <v>#REF!</v>
      </c>
      <c r="M19" s="20">
        <f>M20+M29+M34+M37+M43+M61+M84+M67+M73+M101</f>
        <v>37659.49</v>
      </c>
      <c r="N19" s="20">
        <f>N20+N29+N34+N37+N43+N61+N84+N67+N73+N101</f>
        <v>41564.959999999999</v>
      </c>
      <c r="O19" s="66">
        <f>N19/M19*100</f>
        <v>110.37048032248977</v>
      </c>
    </row>
    <row r="20" spans="1:15" ht="13.5" customHeight="1">
      <c r="A20" s="10">
        <v>2</v>
      </c>
      <c r="B20" s="7">
        <v>1</v>
      </c>
      <c r="C20" s="7" t="s">
        <v>191</v>
      </c>
      <c r="D20" s="7" t="s">
        <v>189</v>
      </c>
      <c r="E20" s="7" t="s">
        <v>188</v>
      </c>
      <c r="F20" s="7" t="s">
        <v>189</v>
      </c>
      <c r="G20" s="7" t="s">
        <v>190</v>
      </c>
      <c r="H20" s="7" t="s">
        <v>188</v>
      </c>
      <c r="I20" s="6" t="s">
        <v>183</v>
      </c>
      <c r="J20" s="20">
        <f>J21+J24</f>
        <v>20435</v>
      </c>
      <c r="K20" s="20">
        <f>K21+K24</f>
        <v>0</v>
      </c>
      <c r="L20" s="20">
        <f>L21+L24</f>
        <v>0</v>
      </c>
      <c r="M20" s="20">
        <f>M21+M24</f>
        <v>20435</v>
      </c>
      <c r="N20" s="20">
        <f>N21+N24</f>
        <v>21679.289999999997</v>
      </c>
      <c r="O20" s="66">
        <f t="shared" ref="O20:O85" si="0">N20/M20*100</f>
        <v>106.08901394666013</v>
      </c>
    </row>
    <row r="21" spans="1:15">
      <c r="A21" s="1">
        <v>3</v>
      </c>
      <c r="B21" s="5" t="s">
        <v>192</v>
      </c>
      <c r="C21" s="5" t="s">
        <v>191</v>
      </c>
      <c r="D21" s="5" t="s">
        <v>191</v>
      </c>
      <c r="E21" s="5" t="s">
        <v>188</v>
      </c>
      <c r="F21" s="5" t="s">
        <v>189</v>
      </c>
      <c r="G21" s="5" t="s">
        <v>190</v>
      </c>
      <c r="H21" s="5">
        <v>110</v>
      </c>
      <c r="I21" s="4" t="s">
        <v>184</v>
      </c>
      <c r="J21" s="16">
        <f>J23</f>
        <v>86</v>
      </c>
      <c r="K21" s="16">
        <f>K23</f>
        <v>0</v>
      </c>
      <c r="L21" s="16">
        <f>L23</f>
        <v>0</v>
      </c>
      <c r="M21" s="16">
        <f>M23</f>
        <v>86</v>
      </c>
      <c r="N21" s="16">
        <f>N23</f>
        <v>85.96</v>
      </c>
      <c r="O21" s="65">
        <f t="shared" si="0"/>
        <v>99.95348837209302</v>
      </c>
    </row>
    <row r="22" spans="1:15" ht="25.5">
      <c r="A22" s="1">
        <v>4</v>
      </c>
      <c r="B22" s="5">
        <v>1</v>
      </c>
      <c r="C22" s="5" t="s">
        <v>191</v>
      </c>
      <c r="D22" s="5" t="s">
        <v>191</v>
      </c>
      <c r="E22" s="5" t="s">
        <v>194</v>
      </c>
      <c r="F22" s="5" t="s">
        <v>189</v>
      </c>
      <c r="G22" s="5" t="s">
        <v>190</v>
      </c>
      <c r="H22" s="5">
        <v>110</v>
      </c>
      <c r="I22" s="2" t="s">
        <v>66</v>
      </c>
      <c r="J22" s="16">
        <f>J23</f>
        <v>86</v>
      </c>
      <c r="K22" s="16">
        <f>K23</f>
        <v>0</v>
      </c>
      <c r="L22" s="16">
        <f>L23</f>
        <v>0</v>
      </c>
      <c r="M22" s="16">
        <f>M23</f>
        <v>86</v>
      </c>
      <c r="N22" s="16">
        <f>N23</f>
        <v>85.96</v>
      </c>
      <c r="O22" s="65">
        <f t="shared" si="0"/>
        <v>99.95348837209302</v>
      </c>
    </row>
    <row r="23" spans="1:15" ht="26.25" customHeight="1">
      <c r="A23" s="1">
        <v>5</v>
      </c>
      <c r="B23" s="5">
        <v>1</v>
      </c>
      <c r="C23" s="5" t="s">
        <v>191</v>
      </c>
      <c r="D23" s="5" t="s">
        <v>191</v>
      </c>
      <c r="E23" s="5" t="s">
        <v>195</v>
      </c>
      <c r="F23" s="5" t="s">
        <v>193</v>
      </c>
      <c r="G23" s="5" t="s">
        <v>190</v>
      </c>
      <c r="H23" s="5">
        <v>110</v>
      </c>
      <c r="I23" s="2" t="s">
        <v>67</v>
      </c>
      <c r="J23" s="16">
        <v>86</v>
      </c>
      <c r="K23" s="24"/>
      <c r="L23" s="24"/>
      <c r="M23" s="24">
        <v>86</v>
      </c>
      <c r="N23" s="24">
        <v>85.96</v>
      </c>
      <c r="O23" s="65">
        <f t="shared" si="0"/>
        <v>99.95348837209302</v>
      </c>
    </row>
    <row r="24" spans="1:15">
      <c r="A24" s="1">
        <v>6</v>
      </c>
      <c r="B24" s="5">
        <v>1</v>
      </c>
      <c r="C24" s="5" t="s">
        <v>191</v>
      </c>
      <c r="D24" s="5" t="s">
        <v>193</v>
      </c>
      <c r="E24" s="5" t="s">
        <v>188</v>
      </c>
      <c r="F24" s="5" t="s">
        <v>191</v>
      </c>
      <c r="G24" s="5" t="s">
        <v>190</v>
      </c>
      <c r="H24" s="5">
        <v>110</v>
      </c>
      <c r="I24" s="2" t="s">
        <v>185</v>
      </c>
      <c r="J24" s="16">
        <f>J25+J26+J27+J28</f>
        <v>20349</v>
      </c>
      <c r="K24" s="16">
        <f>K25+K26+K27+K28</f>
        <v>0</v>
      </c>
      <c r="L24" s="16">
        <f>L25+L26+L27+L28</f>
        <v>0</v>
      </c>
      <c r="M24" s="16">
        <f>M25+M26+M27+M28</f>
        <v>20349</v>
      </c>
      <c r="N24" s="16">
        <f>N25+N26+N27+N28</f>
        <v>21593.329999999998</v>
      </c>
      <c r="O24" s="65">
        <f t="shared" si="0"/>
        <v>106.11494422330334</v>
      </c>
    </row>
    <row r="25" spans="1:15" ht="58.5" customHeight="1">
      <c r="A25" s="1">
        <v>7</v>
      </c>
      <c r="B25" s="5">
        <v>1</v>
      </c>
      <c r="C25" s="5" t="s">
        <v>191</v>
      </c>
      <c r="D25" s="5" t="s">
        <v>193</v>
      </c>
      <c r="E25" s="5" t="s">
        <v>194</v>
      </c>
      <c r="F25" s="5" t="s">
        <v>191</v>
      </c>
      <c r="G25" s="5" t="s">
        <v>190</v>
      </c>
      <c r="H25" s="5">
        <v>110</v>
      </c>
      <c r="I25" s="2" t="s">
        <v>169</v>
      </c>
      <c r="J25" s="16">
        <v>19940</v>
      </c>
      <c r="K25" s="24"/>
      <c r="L25" s="24"/>
      <c r="M25" s="24">
        <v>19940</v>
      </c>
      <c r="N25" s="24">
        <v>21179.71</v>
      </c>
      <c r="O25" s="65">
        <f t="shared" si="0"/>
        <v>106.21720160481445</v>
      </c>
    </row>
    <row r="26" spans="1:15" ht="82.5" customHeight="1">
      <c r="A26" s="1">
        <v>8</v>
      </c>
      <c r="B26" s="5">
        <v>1</v>
      </c>
      <c r="C26" s="5" t="s">
        <v>191</v>
      </c>
      <c r="D26" s="5" t="s">
        <v>193</v>
      </c>
      <c r="E26" s="5" t="s">
        <v>196</v>
      </c>
      <c r="F26" s="5" t="s">
        <v>191</v>
      </c>
      <c r="G26" s="5" t="s">
        <v>190</v>
      </c>
      <c r="H26" s="5">
        <v>110</v>
      </c>
      <c r="I26" s="2" t="s">
        <v>170</v>
      </c>
      <c r="J26" s="16">
        <v>139</v>
      </c>
      <c r="K26" s="24"/>
      <c r="L26" s="24"/>
      <c r="M26" s="24">
        <v>139</v>
      </c>
      <c r="N26" s="24">
        <v>140.04</v>
      </c>
      <c r="O26" s="65">
        <f t="shared" si="0"/>
        <v>100.74820143884891</v>
      </c>
    </row>
    <row r="27" spans="1:15" ht="39.75" customHeight="1">
      <c r="A27" s="1">
        <v>9</v>
      </c>
      <c r="B27" s="5" t="s">
        <v>192</v>
      </c>
      <c r="C27" s="5" t="s">
        <v>191</v>
      </c>
      <c r="D27" s="5" t="s">
        <v>193</v>
      </c>
      <c r="E27" s="5" t="s">
        <v>224</v>
      </c>
      <c r="F27" s="5" t="s">
        <v>191</v>
      </c>
      <c r="G27" s="5" t="s">
        <v>190</v>
      </c>
      <c r="H27" s="5" t="s">
        <v>237</v>
      </c>
      <c r="I27" s="2" t="s">
        <v>171</v>
      </c>
      <c r="J27" s="16">
        <v>256</v>
      </c>
      <c r="K27" s="24"/>
      <c r="L27" s="24"/>
      <c r="M27" s="24">
        <v>256</v>
      </c>
      <c r="N27" s="24">
        <v>257.55</v>
      </c>
      <c r="O27" s="65">
        <f t="shared" si="0"/>
        <v>100.60546875</v>
      </c>
    </row>
    <row r="28" spans="1:15" ht="72" customHeight="1">
      <c r="A28" s="1">
        <v>10</v>
      </c>
      <c r="B28" s="5" t="s">
        <v>192</v>
      </c>
      <c r="C28" s="5" t="s">
        <v>191</v>
      </c>
      <c r="D28" s="5" t="s">
        <v>193</v>
      </c>
      <c r="E28" s="5" t="s">
        <v>229</v>
      </c>
      <c r="F28" s="5" t="s">
        <v>191</v>
      </c>
      <c r="G28" s="5" t="s">
        <v>190</v>
      </c>
      <c r="H28" s="5" t="s">
        <v>237</v>
      </c>
      <c r="I28" s="40" t="s">
        <v>47</v>
      </c>
      <c r="J28" s="16">
        <v>14</v>
      </c>
      <c r="K28" s="24"/>
      <c r="L28" s="24"/>
      <c r="M28" s="24">
        <v>14</v>
      </c>
      <c r="N28" s="24">
        <v>16.03</v>
      </c>
      <c r="O28" s="65">
        <f t="shared" si="0"/>
        <v>114.5</v>
      </c>
    </row>
    <row r="29" spans="1:15">
      <c r="A29" s="10">
        <v>11</v>
      </c>
      <c r="B29" s="7">
        <v>1</v>
      </c>
      <c r="C29" s="7" t="s">
        <v>216</v>
      </c>
      <c r="D29" s="7" t="s">
        <v>189</v>
      </c>
      <c r="E29" s="7" t="s">
        <v>188</v>
      </c>
      <c r="F29" s="7" t="s">
        <v>189</v>
      </c>
      <c r="G29" s="7" t="s">
        <v>190</v>
      </c>
      <c r="H29" s="7" t="s">
        <v>188</v>
      </c>
      <c r="I29" s="3" t="s">
        <v>197</v>
      </c>
      <c r="J29" s="20">
        <f>J30+J32</f>
        <v>6046</v>
      </c>
      <c r="K29" s="20">
        <f>K30+K32</f>
        <v>0</v>
      </c>
      <c r="L29" s="20">
        <f>L30+L32</f>
        <v>0</v>
      </c>
      <c r="M29" s="20">
        <f>M30+M32</f>
        <v>6046</v>
      </c>
      <c r="N29" s="20">
        <f>N30+N32</f>
        <v>7558.49</v>
      </c>
      <c r="O29" s="66">
        <f t="shared" si="0"/>
        <v>125.01637446245451</v>
      </c>
    </row>
    <row r="30" spans="1:15">
      <c r="A30" s="1">
        <v>12</v>
      </c>
      <c r="B30" s="5" t="s">
        <v>192</v>
      </c>
      <c r="C30" s="5" t="s">
        <v>216</v>
      </c>
      <c r="D30" s="5" t="s">
        <v>193</v>
      </c>
      <c r="E30" s="5" t="s">
        <v>188</v>
      </c>
      <c r="F30" s="5" t="s">
        <v>193</v>
      </c>
      <c r="G30" s="5" t="s">
        <v>190</v>
      </c>
      <c r="H30" s="5" t="s">
        <v>237</v>
      </c>
      <c r="I30" s="2" t="s">
        <v>198</v>
      </c>
      <c r="J30" s="16">
        <f>J31</f>
        <v>4750</v>
      </c>
      <c r="K30" s="16">
        <f>K31</f>
        <v>0</v>
      </c>
      <c r="L30" s="16">
        <f>L31</f>
        <v>0</v>
      </c>
      <c r="M30" s="16">
        <f>M31</f>
        <v>4750</v>
      </c>
      <c r="N30" s="16">
        <f>N31</f>
        <v>4972.5200000000004</v>
      </c>
      <c r="O30" s="65">
        <f t="shared" si="0"/>
        <v>104.68463157894739</v>
      </c>
    </row>
    <row r="31" spans="1:15">
      <c r="A31" s="1">
        <v>13</v>
      </c>
      <c r="B31" s="5" t="s">
        <v>192</v>
      </c>
      <c r="C31" s="5" t="s">
        <v>216</v>
      </c>
      <c r="D31" s="5" t="s">
        <v>193</v>
      </c>
      <c r="E31" s="5" t="s">
        <v>194</v>
      </c>
      <c r="F31" s="5" t="s">
        <v>193</v>
      </c>
      <c r="G31" s="5" t="s">
        <v>190</v>
      </c>
      <c r="H31" s="5" t="s">
        <v>237</v>
      </c>
      <c r="I31" s="2" t="s">
        <v>198</v>
      </c>
      <c r="J31" s="16">
        <v>4750</v>
      </c>
      <c r="K31" s="16"/>
      <c r="L31" s="16"/>
      <c r="M31" s="16">
        <v>4750</v>
      </c>
      <c r="N31" s="16">
        <v>4972.5200000000004</v>
      </c>
      <c r="O31" s="65">
        <f t="shared" si="0"/>
        <v>104.68463157894739</v>
      </c>
    </row>
    <row r="32" spans="1:15">
      <c r="A32" s="1">
        <v>14</v>
      </c>
      <c r="B32" s="5" t="s">
        <v>192</v>
      </c>
      <c r="C32" s="5" t="s">
        <v>216</v>
      </c>
      <c r="D32" s="5" t="s">
        <v>217</v>
      </c>
      <c r="E32" s="5" t="s">
        <v>188</v>
      </c>
      <c r="F32" s="5" t="s">
        <v>191</v>
      </c>
      <c r="G32" s="5" t="s">
        <v>190</v>
      </c>
      <c r="H32" s="5" t="s">
        <v>237</v>
      </c>
      <c r="I32" s="2" t="s">
        <v>199</v>
      </c>
      <c r="J32" s="16">
        <f>J33</f>
        <v>1296</v>
      </c>
      <c r="K32" s="16">
        <f>K33</f>
        <v>0</v>
      </c>
      <c r="L32" s="16">
        <f>L33</f>
        <v>0</v>
      </c>
      <c r="M32" s="16">
        <f>M33</f>
        <v>1296</v>
      </c>
      <c r="N32" s="16">
        <f>N33</f>
        <v>2585.9699999999998</v>
      </c>
      <c r="O32" s="65">
        <f t="shared" si="0"/>
        <v>199.53472222222223</v>
      </c>
    </row>
    <row r="33" spans="1:15">
      <c r="A33" s="1">
        <v>15</v>
      </c>
      <c r="B33" s="5" t="s">
        <v>192</v>
      </c>
      <c r="C33" s="5" t="s">
        <v>216</v>
      </c>
      <c r="D33" s="5" t="s">
        <v>217</v>
      </c>
      <c r="E33" s="5" t="s">
        <v>194</v>
      </c>
      <c r="F33" s="5" t="s">
        <v>191</v>
      </c>
      <c r="G33" s="5" t="s">
        <v>190</v>
      </c>
      <c r="H33" s="5" t="s">
        <v>237</v>
      </c>
      <c r="I33" s="2" t="s">
        <v>199</v>
      </c>
      <c r="J33" s="16">
        <v>1296</v>
      </c>
      <c r="K33" s="16"/>
      <c r="L33" s="16"/>
      <c r="M33" s="16">
        <v>1296</v>
      </c>
      <c r="N33" s="16">
        <v>2585.9699999999998</v>
      </c>
      <c r="O33" s="65">
        <f t="shared" si="0"/>
        <v>199.53472222222223</v>
      </c>
    </row>
    <row r="34" spans="1:15" ht="12.75" customHeight="1">
      <c r="A34" s="10">
        <v>16</v>
      </c>
      <c r="B34" s="7">
        <v>1</v>
      </c>
      <c r="C34" s="7" t="s">
        <v>218</v>
      </c>
      <c r="D34" s="7" t="s">
        <v>189</v>
      </c>
      <c r="E34" s="7" t="s">
        <v>188</v>
      </c>
      <c r="F34" s="7" t="s">
        <v>189</v>
      </c>
      <c r="G34" s="7" t="s">
        <v>190</v>
      </c>
      <c r="H34" s="7" t="s">
        <v>188</v>
      </c>
      <c r="I34" s="3" t="s">
        <v>200</v>
      </c>
      <c r="J34" s="20">
        <f>J36</f>
        <v>2250</v>
      </c>
      <c r="K34" s="20">
        <f>K36</f>
        <v>0</v>
      </c>
      <c r="L34" s="20">
        <f>L36</f>
        <v>0</v>
      </c>
      <c r="M34" s="20">
        <f>M36</f>
        <v>2250</v>
      </c>
      <c r="N34" s="20">
        <f>N36</f>
        <v>2311.7600000000002</v>
      </c>
      <c r="O34" s="66">
        <f t="shared" si="0"/>
        <v>102.74488888888891</v>
      </c>
    </row>
    <row r="35" spans="1:15" ht="25.5">
      <c r="A35" s="1">
        <v>17</v>
      </c>
      <c r="B35" s="5" t="s">
        <v>192</v>
      </c>
      <c r="C35" s="5" t="s">
        <v>218</v>
      </c>
      <c r="D35" s="5" t="s">
        <v>217</v>
      </c>
      <c r="E35" s="5" t="s">
        <v>188</v>
      </c>
      <c r="F35" s="5" t="s">
        <v>191</v>
      </c>
      <c r="G35" s="5" t="s">
        <v>190</v>
      </c>
      <c r="H35" s="5" t="s">
        <v>237</v>
      </c>
      <c r="I35" s="2" t="s">
        <v>244</v>
      </c>
      <c r="J35" s="16">
        <f>J36</f>
        <v>2250</v>
      </c>
      <c r="K35" s="16">
        <f>K36</f>
        <v>0</v>
      </c>
      <c r="L35" s="16">
        <f>L36</f>
        <v>0</v>
      </c>
      <c r="M35" s="16">
        <f>M36</f>
        <v>2250</v>
      </c>
      <c r="N35" s="16">
        <f>N36</f>
        <v>2311.7600000000002</v>
      </c>
      <c r="O35" s="65">
        <f t="shared" si="0"/>
        <v>102.74488888888891</v>
      </c>
    </row>
    <row r="36" spans="1:15" ht="38.25">
      <c r="A36" s="1">
        <v>18</v>
      </c>
      <c r="B36" s="5">
        <v>1</v>
      </c>
      <c r="C36" s="5" t="s">
        <v>218</v>
      </c>
      <c r="D36" s="5" t="s">
        <v>217</v>
      </c>
      <c r="E36" s="5" t="s">
        <v>194</v>
      </c>
      <c r="F36" s="5" t="s">
        <v>191</v>
      </c>
      <c r="G36" s="5" t="s">
        <v>190</v>
      </c>
      <c r="H36" s="5">
        <v>110</v>
      </c>
      <c r="I36" s="2" t="s">
        <v>257</v>
      </c>
      <c r="J36" s="16">
        <v>2250</v>
      </c>
      <c r="K36" s="24"/>
      <c r="L36" s="24"/>
      <c r="M36" s="24">
        <v>2250</v>
      </c>
      <c r="N36" s="24">
        <v>2311.7600000000002</v>
      </c>
      <c r="O36" s="65">
        <f t="shared" si="0"/>
        <v>102.74488888888891</v>
      </c>
    </row>
    <row r="37" spans="1:15" ht="25.5">
      <c r="A37" s="10">
        <v>19</v>
      </c>
      <c r="B37" s="7">
        <v>1</v>
      </c>
      <c r="C37" s="7" t="s">
        <v>220</v>
      </c>
      <c r="D37" s="7" t="s">
        <v>189</v>
      </c>
      <c r="E37" s="7" t="s">
        <v>188</v>
      </c>
      <c r="F37" s="7" t="s">
        <v>189</v>
      </c>
      <c r="G37" s="7" t="s">
        <v>190</v>
      </c>
      <c r="H37" s="7" t="s">
        <v>188</v>
      </c>
      <c r="I37" s="3" t="s">
        <v>201</v>
      </c>
      <c r="J37" s="20">
        <f>J40+J38</f>
        <v>102</v>
      </c>
      <c r="K37" s="20">
        <f>K40+K38</f>
        <v>0</v>
      </c>
      <c r="L37" s="20">
        <f>L40+L38</f>
        <v>0</v>
      </c>
      <c r="M37" s="20">
        <f>M40+M38</f>
        <v>102</v>
      </c>
      <c r="N37" s="20">
        <f>N40+N38</f>
        <v>141.99</v>
      </c>
      <c r="O37" s="66">
        <f t="shared" si="0"/>
        <v>139.20588235294119</v>
      </c>
    </row>
    <row r="38" spans="1:15" ht="38.25">
      <c r="A38" s="1">
        <v>20</v>
      </c>
      <c r="B38" s="5" t="s">
        <v>192</v>
      </c>
      <c r="C38" s="5" t="s">
        <v>219</v>
      </c>
      <c r="D38" s="5" t="s">
        <v>224</v>
      </c>
      <c r="E38" s="5" t="s">
        <v>188</v>
      </c>
      <c r="F38" s="5" t="s">
        <v>189</v>
      </c>
      <c r="G38" s="5" t="s">
        <v>190</v>
      </c>
      <c r="H38" s="5" t="s">
        <v>237</v>
      </c>
      <c r="I38" s="35" t="s">
        <v>136</v>
      </c>
      <c r="J38" s="16">
        <f>J39</f>
        <v>12</v>
      </c>
      <c r="K38" s="16">
        <f>K39</f>
        <v>0</v>
      </c>
      <c r="L38" s="16">
        <f>L39</f>
        <v>0</v>
      </c>
      <c r="M38" s="16">
        <f>M39</f>
        <v>12</v>
      </c>
      <c r="N38" s="16">
        <f>N39</f>
        <v>12.55</v>
      </c>
      <c r="O38" s="65">
        <f t="shared" si="0"/>
        <v>104.58333333333334</v>
      </c>
    </row>
    <row r="39" spans="1:15" ht="51">
      <c r="A39" s="1">
        <v>21</v>
      </c>
      <c r="B39" s="5" t="s">
        <v>192</v>
      </c>
      <c r="C39" s="5" t="s">
        <v>219</v>
      </c>
      <c r="D39" s="5" t="s">
        <v>223</v>
      </c>
      <c r="E39" s="5" t="s">
        <v>188</v>
      </c>
      <c r="F39" s="5" t="s">
        <v>216</v>
      </c>
      <c r="G39" s="5" t="s">
        <v>190</v>
      </c>
      <c r="H39" s="5" t="s">
        <v>237</v>
      </c>
      <c r="I39" s="35" t="s">
        <v>137</v>
      </c>
      <c r="J39" s="16">
        <v>12</v>
      </c>
      <c r="K39" s="16"/>
      <c r="L39" s="16"/>
      <c r="M39" s="16">
        <v>12</v>
      </c>
      <c r="N39" s="16">
        <v>12.55</v>
      </c>
      <c r="O39" s="65">
        <f t="shared" si="0"/>
        <v>104.58333333333334</v>
      </c>
    </row>
    <row r="40" spans="1:15" ht="14.25" customHeight="1">
      <c r="A40" s="1">
        <v>22</v>
      </c>
      <c r="B40" s="5">
        <v>1</v>
      </c>
      <c r="C40" s="5" t="s">
        <v>220</v>
      </c>
      <c r="D40" s="5" t="s">
        <v>219</v>
      </c>
      <c r="E40" s="5" t="s">
        <v>188</v>
      </c>
      <c r="F40" s="5" t="s">
        <v>189</v>
      </c>
      <c r="G40" s="5" t="s">
        <v>190</v>
      </c>
      <c r="H40" s="5">
        <v>110</v>
      </c>
      <c r="I40" s="2" t="s">
        <v>221</v>
      </c>
      <c r="J40" s="16">
        <f t="shared" ref="J40:N41" si="1">J41</f>
        <v>90</v>
      </c>
      <c r="K40" s="16">
        <f t="shared" si="1"/>
        <v>0</v>
      </c>
      <c r="L40" s="16">
        <f t="shared" si="1"/>
        <v>0</v>
      </c>
      <c r="M40" s="16">
        <f t="shared" si="1"/>
        <v>90</v>
      </c>
      <c r="N40" s="16">
        <f t="shared" si="1"/>
        <v>129.44</v>
      </c>
      <c r="O40" s="65">
        <f t="shared" si="0"/>
        <v>143.82222222222222</v>
      </c>
    </row>
    <row r="41" spans="1:15" ht="15" customHeight="1">
      <c r="A41" s="1">
        <v>23</v>
      </c>
      <c r="B41" s="5">
        <v>1</v>
      </c>
      <c r="C41" s="5" t="s">
        <v>220</v>
      </c>
      <c r="D41" s="5" t="s">
        <v>219</v>
      </c>
      <c r="E41" s="5" t="s">
        <v>222</v>
      </c>
      <c r="F41" s="5" t="s">
        <v>189</v>
      </c>
      <c r="G41" s="5" t="s">
        <v>190</v>
      </c>
      <c r="H41" s="5">
        <v>110</v>
      </c>
      <c r="I41" s="2" t="s">
        <v>202</v>
      </c>
      <c r="J41" s="16">
        <f t="shared" si="1"/>
        <v>90</v>
      </c>
      <c r="K41" s="16">
        <f t="shared" si="1"/>
        <v>0</v>
      </c>
      <c r="L41" s="16">
        <f t="shared" si="1"/>
        <v>0</v>
      </c>
      <c r="M41" s="16">
        <f t="shared" si="1"/>
        <v>90</v>
      </c>
      <c r="N41" s="16">
        <f t="shared" si="1"/>
        <v>129.44</v>
      </c>
      <c r="O41" s="65">
        <f t="shared" si="0"/>
        <v>143.82222222222222</v>
      </c>
    </row>
    <row r="42" spans="1:15" ht="25.5">
      <c r="A42" s="1">
        <v>24</v>
      </c>
      <c r="B42" s="5">
        <v>1</v>
      </c>
      <c r="C42" s="5" t="s">
        <v>220</v>
      </c>
      <c r="D42" s="5" t="s">
        <v>219</v>
      </c>
      <c r="E42" s="5" t="s">
        <v>186</v>
      </c>
      <c r="F42" s="5" t="s">
        <v>216</v>
      </c>
      <c r="G42" s="5" t="s">
        <v>190</v>
      </c>
      <c r="H42" s="5">
        <v>110</v>
      </c>
      <c r="I42" s="2" t="s">
        <v>203</v>
      </c>
      <c r="J42" s="16">
        <v>90</v>
      </c>
      <c r="K42" s="24"/>
      <c r="L42" s="24"/>
      <c r="M42" s="24">
        <v>90</v>
      </c>
      <c r="N42" s="24">
        <v>129.44</v>
      </c>
      <c r="O42" s="65">
        <f t="shared" si="0"/>
        <v>143.82222222222222</v>
      </c>
    </row>
    <row r="43" spans="1:15" ht="26.25" customHeight="1">
      <c r="A43" s="10">
        <v>25</v>
      </c>
      <c r="B43" s="7">
        <v>1</v>
      </c>
      <c r="C43" s="7">
        <v>11</v>
      </c>
      <c r="D43" s="7" t="s">
        <v>189</v>
      </c>
      <c r="E43" s="7" t="s">
        <v>188</v>
      </c>
      <c r="F43" s="7" t="s">
        <v>189</v>
      </c>
      <c r="G43" s="7" t="s">
        <v>190</v>
      </c>
      <c r="H43" s="7" t="s">
        <v>188</v>
      </c>
      <c r="I43" s="3" t="s">
        <v>204</v>
      </c>
      <c r="J43" s="20">
        <f>J46+J44+J58+J55</f>
        <v>5251.3</v>
      </c>
      <c r="K43" s="20">
        <f>K46+K44+K58+K55</f>
        <v>0</v>
      </c>
      <c r="L43" s="20">
        <f>L46+L44+L58+L55</f>
        <v>0</v>
      </c>
      <c r="M43" s="20">
        <f>M46+M44+M58+M55</f>
        <v>5251.3</v>
      </c>
      <c r="N43" s="20">
        <f>N46+N44+N58+N55</f>
        <v>6188.9499999999989</v>
      </c>
      <c r="O43" s="66">
        <f t="shared" si="0"/>
        <v>117.85557861862775</v>
      </c>
    </row>
    <row r="44" spans="1:15" ht="25.5">
      <c r="A44" s="1">
        <v>26</v>
      </c>
      <c r="B44" s="5" t="s">
        <v>192</v>
      </c>
      <c r="C44" s="5" t="s">
        <v>247</v>
      </c>
      <c r="D44" s="5" t="s">
        <v>217</v>
      </c>
      <c r="E44" s="5" t="s">
        <v>188</v>
      </c>
      <c r="F44" s="5" t="s">
        <v>189</v>
      </c>
      <c r="G44" s="5" t="s">
        <v>190</v>
      </c>
      <c r="H44" s="5" t="s">
        <v>245</v>
      </c>
      <c r="I44" s="2" t="s">
        <v>248</v>
      </c>
      <c r="J44" s="16">
        <f>J45</f>
        <v>0.1</v>
      </c>
      <c r="K44" s="16">
        <f>K45</f>
        <v>0</v>
      </c>
      <c r="L44" s="16">
        <f>L45</f>
        <v>0</v>
      </c>
      <c r="M44" s="16">
        <f>M45</f>
        <v>0.1</v>
      </c>
      <c r="N44" s="16">
        <f>N45</f>
        <v>0.08</v>
      </c>
      <c r="O44" s="65">
        <f t="shared" si="0"/>
        <v>80</v>
      </c>
    </row>
    <row r="45" spans="1:15" ht="27.75" customHeight="1">
      <c r="A45" s="1">
        <v>27</v>
      </c>
      <c r="B45" s="5" t="s">
        <v>192</v>
      </c>
      <c r="C45" s="5" t="s">
        <v>247</v>
      </c>
      <c r="D45" s="5" t="s">
        <v>217</v>
      </c>
      <c r="E45" s="5" t="s">
        <v>222</v>
      </c>
      <c r="F45" s="5" t="s">
        <v>216</v>
      </c>
      <c r="G45" s="5" t="s">
        <v>190</v>
      </c>
      <c r="H45" s="5" t="s">
        <v>245</v>
      </c>
      <c r="I45" s="2" t="s">
        <v>177</v>
      </c>
      <c r="J45" s="16">
        <v>0.1</v>
      </c>
      <c r="K45" s="24"/>
      <c r="L45" s="24"/>
      <c r="M45" s="24">
        <v>0.1</v>
      </c>
      <c r="N45" s="24">
        <v>0.08</v>
      </c>
      <c r="O45" s="65">
        <f t="shared" si="0"/>
        <v>80</v>
      </c>
    </row>
    <row r="46" spans="1:15" ht="63.75">
      <c r="A46" s="1">
        <v>28</v>
      </c>
      <c r="B46" s="5">
        <v>1</v>
      </c>
      <c r="C46" s="5">
        <v>11</v>
      </c>
      <c r="D46" s="5" t="s">
        <v>216</v>
      </c>
      <c r="E46" s="5" t="s">
        <v>188</v>
      </c>
      <c r="F46" s="5" t="s">
        <v>189</v>
      </c>
      <c r="G46" s="5" t="s">
        <v>190</v>
      </c>
      <c r="H46" s="5">
        <v>120</v>
      </c>
      <c r="I46" s="2" t="s">
        <v>168</v>
      </c>
      <c r="J46" s="16">
        <f>J48+J51+J49</f>
        <v>5227</v>
      </c>
      <c r="K46" s="16">
        <f>K48+K51+K49</f>
        <v>0</v>
      </c>
      <c r="L46" s="16">
        <f>L48+L51+L49</f>
        <v>0</v>
      </c>
      <c r="M46" s="16">
        <f>M48+M51+M49</f>
        <v>5227</v>
      </c>
      <c r="N46" s="16">
        <f>N48+N51+N49</f>
        <v>6164.3499999999995</v>
      </c>
      <c r="O46" s="65">
        <f t="shared" si="0"/>
        <v>117.9328486703654</v>
      </c>
    </row>
    <row r="47" spans="1:15" ht="49.5" customHeight="1">
      <c r="A47" s="1">
        <v>29</v>
      </c>
      <c r="B47" s="5">
        <v>1</v>
      </c>
      <c r="C47" s="5">
        <v>11</v>
      </c>
      <c r="D47" s="5" t="s">
        <v>216</v>
      </c>
      <c r="E47" s="5" t="s">
        <v>194</v>
      </c>
      <c r="F47" s="5" t="s">
        <v>189</v>
      </c>
      <c r="G47" s="5" t="s">
        <v>190</v>
      </c>
      <c r="H47" s="5">
        <v>120</v>
      </c>
      <c r="I47" s="2" t="s">
        <v>175</v>
      </c>
      <c r="J47" s="16">
        <f>J48</f>
        <v>3100</v>
      </c>
      <c r="K47" s="16">
        <f>K48</f>
        <v>0</v>
      </c>
      <c r="L47" s="16">
        <f>L48</f>
        <v>0</v>
      </c>
      <c r="M47" s="16">
        <f>M48</f>
        <v>3100</v>
      </c>
      <c r="N47" s="16">
        <f>N48</f>
        <v>3296.04</v>
      </c>
      <c r="O47" s="65">
        <f t="shared" si="0"/>
        <v>106.32387096774194</v>
      </c>
    </row>
    <row r="48" spans="1:15" ht="63" customHeight="1">
      <c r="A48" s="1">
        <v>30</v>
      </c>
      <c r="B48" s="5">
        <v>1</v>
      </c>
      <c r="C48" s="5">
        <v>11</v>
      </c>
      <c r="D48" s="5" t="s">
        <v>216</v>
      </c>
      <c r="E48" s="5" t="s">
        <v>179</v>
      </c>
      <c r="F48" s="5">
        <v>10</v>
      </c>
      <c r="G48" s="5" t="s">
        <v>190</v>
      </c>
      <c r="H48" s="5">
        <v>120</v>
      </c>
      <c r="I48" s="40" t="s">
        <v>48</v>
      </c>
      <c r="J48" s="16">
        <v>3100</v>
      </c>
      <c r="K48" s="24"/>
      <c r="L48" s="24"/>
      <c r="M48" s="24">
        <v>3100</v>
      </c>
      <c r="N48" s="24">
        <v>3296.04</v>
      </c>
      <c r="O48" s="65">
        <f t="shared" si="0"/>
        <v>106.32387096774194</v>
      </c>
    </row>
    <row r="49" spans="1:15" ht="63" customHeight="1">
      <c r="A49" s="1">
        <v>31</v>
      </c>
      <c r="B49" s="5" t="s">
        <v>192</v>
      </c>
      <c r="C49" s="5" t="s">
        <v>247</v>
      </c>
      <c r="D49" s="5" t="s">
        <v>216</v>
      </c>
      <c r="E49" s="5" t="s">
        <v>196</v>
      </c>
      <c r="F49" s="5" t="s">
        <v>189</v>
      </c>
      <c r="G49" s="5" t="s">
        <v>190</v>
      </c>
      <c r="H49" s="5" t="s">
        <v>245</v>
      </c>
      <c r="I49" s="35" t="s">
        <v>155</v>
      </c>
      <c r="J49" s="16">
        <f>J50</f>
        <v>0</v>
      </c>
      <c r="K49" s="16">
        <f>K50</f>
        <v>0</v>
      </c>
      <c r="L49" s="16">
        <f>L50</f>
        <v>0</v>
      </c>
      <c r="M49" s="16">
        <f>M50</f>
        <v>0</v>
      </c>
      <c r="N49" s="16">
        <f>N50</f>
        <v>6.87</v>
      </c>
      <c r="O49" s="65"/>
    </row>
    <row r="50" spans="1:15" ht="63" customHeight="1">
      <c r="A50" s="1">
        <v>32</v>
      </c>
      <c r="B50" s="5" t="s">
        <v>192</v>
      </c>
      <c r="C50" s="5" t="s">
        <v>247</v>
      </c>
      <c r="D50" s="5" t="s">
        <v>216</v>
      </c>
      <c r="E50" s="5" t="s">
        <v>8</v>
      </c>
      <c r="F50" s="5" t="s">
        <v>216</v>
      </c>
      <c r="G50" s="5" t="s">
        <v>190</v>
      </c>
      <c r="H50" s="5" t="s">
        <v>245</v>
      </c>
      <c r="I50" s="35" t="s">
        <v>156</v>
      </c>
      <c r="J50" s="16">
        <v>0</v>
      </c>
      <c r="K50" s="24"/>
      <c r="L50" s="24"/>
      <c r="M50" s="24">
        <v>0</v>
      </c>
      <c r="N50" s="24">
        <v>6.87</v>
      </c>
      <c r="O50" s="65"/>
    </row>
    <row r="51" spans="1:15" ht="63.75">
      <c r="A51" s="1">
        <v>33</v>
      </c>
      <c r="B51" s="5">
        <v>1</v>
      </c>
      <c r="C51" s="5">
        <v>11</v>
      </c>
      <c r="D51" s="5" t="s">
        <v>216</v>
      </c>
      <c r="E51" s="5" t="s">
        <v>224</v>
      </c>
      <c r="F51" s="5" t="s">
        <v>189</v>
      </c>
      <c r="G51" s="5" t="s">
        <v>190</v>
      </c>
      <c r="H51" s="5">
        <v>120</v>
      </c>
      <c r="I51" s="2" t="s">
        <v>172</v>
      </c>
      <c r="J51" s="16">
        <f>J52</f>
        <v>2127</v>
      </c>
      <c r="K51" s="16">
        <f>K52</f>
        <v>0</v>
      </c>
      <c r="L51" s="16">
        <f>L52</f>
        <v>0</v>
      </c>
      <c r="M51" s="16">
        <f>M52</f>
        <v>2127</v>
      </c>
      <c r="N51" s="16">
        <f>N52</f>
        <v>2861.44</v>
      </c>
      <c r="O51" s="65">
        <f t="shared" si="0"/>
        <v>134.52938410907382</v>
      </c>
    </row>
    <row r="52" spans="1:15" ht="51">
      <c r="A52" s="1">
        <v>34</v>
      </c>
      <c r="B52" s="5">
        <v>1</v>
      </c>
      <c r="C52" s="5">
        <v>11</v>
      </c>
      <c r="D52" s="5" t="s">
        <v>216</v>
      </c>
      <c r="E52" s="5" t="s">
        <v>225</v>
      </c>
      <c r="F52" s="5" t="s">
        <v>216</v>
      </c>
      <c r="G52" s="5" t="s">
        <v>190</v>
      </c>
      <c r="H52" s="5">
        <v>120</v>
      </c>
      <c r="I52" s="2" t="s">
        <v>173</v>
      </c>
      <c r="J52" s="16">
        <f>J53+J54</f>
        <v>2127</v>
      </c>
      <c r="K52" s="16">
        <f>K53+K54</f>
        <v>0</v>
      </c>
      <c r="L52" s="16">
        <f>L53+L54</f>
        <v>0</v>
      </c>
      <c r="M52" s="16">
        <f>M53+M54</f>
        <v>2127</v>
      </c>
      <c r="N52" s="16">
        <f>N53+N54</f>
        <v>2861.44</v>
      </c>
      <c r="O52" s="65">
        <f t="shared" si="0"/>
        <v>134.52938410907382</v>
      </c>
    </row>
    <row r="53" spans="1:15" ht="25.5">
      <c r="A53" s="1">
        <v>35</v>
      </c>
      <c r="B53" s="5">
        <v>1</v>
      </c>
      <c r="C53" s="5">
        <v>11</v>
      </c>
      <c r="D53" s="5" t="s">
        <v>216</v>
      </c>
      <c r="E53" s="5" t="s">
        <v>225</v>
      </c>
      <c r="F53" s="5" t="s">
        <v>216</v>
      </c>
      <c r="G53" s="5" t="s">
        <v>226</v>
      </c>
      <c r="H53" s="5">
        <v>120</v>
      </c>
      <c r="I53" s="2" t="s">
        <v>205</v>
      </c>
      <c r="J53" s="16">
        <v>27</v>
      </c>
      <c r="K53" s="24"/>
      <c r="L53" s="24"/>
      <c r="M53" s="24">
        <v>27</v>
      </c>
      <c r="N53" s="24">
        <v>29.3</v>
      </c>
      <c r="O53" s="65">
        <f t="shared" si="0"/>
        <v>108.51851851851852</v>
      </c>
    </row>
    <row r="54" spans="1:15" ht="25.5">
      <c r="A54" s="1">
        <v>36</v>
      </c>
      <c r="B54" s="5">
        <v>1</v>
      </c>
      <c r="C54" s="5">
        <v>11</v>
      </c>
      <c r="D54" s="5" t="s">
        <v>216</v>
      </c>
      <c r="E54" s="5" t="s">
        <v>225</v>
      </c>
      <c r="F54" s="5" t="s">
        <v>216</v>
      </c>
      <c r="G54" s="5" t="s">
        <v>227</v>
      </c>
      <c r="H54" s="5">
        <v>120</v>
      </c>
      <c r="I54" s="2" t="s">
        <v>206</v>
      </c>
      <c r="J54" s="16">
        <v>2100</v>
      </c>
      <c r="K54" s="24"/>
      <c r="L54" s="24"/>
      <c r="M54" s="24">
        <v>2100</v>
      </c>
      <c r="N54" s="24">
        <v>2832.14</v>
      </c>
      <c r="O54" s="65">
        <f t="shared" si="0"/>
        <v>134.86380952380952</v>
      </c>
    </row>
    <row r="55" spans="1:15" ht="25.5">
      <c r="A55" s="1">
        <v>37</v>
      </c>
      <c r="B55" s="5" t="s">
        <v>192</v>
      </c>
      <c r="C55" s="5" t="s">
        <v>247</v>
      </c>
      <c r="D55" s="5" t="s">
        <v>219</v>
      </c>
      <c r="E55" s="5" t="s">
        <v>188</v>
      </c>
      <c r="F55" s="5" t="s">
        <v>189</v>
      </c>
      <c r="G55" s="5" t="s">
        <v>190</v>
      </c>
      <c r="H55" s="5" t="s">
        <v>245</v>
      </c>
      <c r="I55" s="35" t="s">
        <v>138</v>
      </c>
      <c r="J55" s="16">
        <f t="shared" ref="J55:N56" si="2">J56</f>
        <v>18.8</v>
      </c>
      <c r="K55" s="16">
        <f t="shared" si="2"/>
        <v>0</v>
      </c>
      <c r="L55" s="16">
        <f t="shared" si="2"/>
        <v>0</v>
      </c>
      <c r="M55" s="16">
        <f t="shared" si="2"/>
        <v>18.8</v>
      </c>
      <c r="N55" s="16">
        <f t="shared" si="2"/>
        <v>18.82</v>
      </c>
      <c r="O55" s="65">
        <f t="shared" si="0"/>
        <v>100.1063829787234</v>
      </c>
    </row>
    <row r="56" spans="1:15" ht="38.25">
      <c r="A56" s="1">
        <v>38</v>
      </c>
      <c r="B56" s="5" t="s">
        <v>192</v>
      </c>
      <c r="C56" s="5" t="s">
        <v>247</v>
      </c>
      <c r="D56" s="5" t="s">
        <v>219</v>
      </c>
      <c r="E56" s="5" t="s">
        <v>194</v>
      </c>
      <c r="F56" s="5" t="s">
        <v>189</v>
      </c>
      <c r="G56" s="5" t="s">
        <v>190</v>
      </c>
      <c r="H56" s="5" t="s">
        <v>245</v>
      </c>
      <c r="I56" s="35" t="s">
        <v>139</v>
      </c>
      <c r="J56" s="16">
        <f t="shared" si="2"/>
        <v>18.8</v>
      </c>
      <c r="K56" s="16">
        <f t="shared" si="2"/>
        <v>0</v>
      </c>
      <c r="L56" s="16">
        <f t="shared" si="2"/>
        <v>0</v>
      </c>
      <c r="M56" s="16">
        <f t="shared" si="2"/>
        <v>18.8</v>
      </c>
      <c r="N56" s="16">
        <f t="shared" si="2"/>
        <v>18.82</v>
      </c>
      <c r="O56" s="65">
        <f t="shared" si="0"/>
        <v>100.1063829787234</v>
      </c>
    </row>
    <row r="57" spans="1:15" ht="38.25">
      <c r="A57" s="1">
        <v>39</v>
      </c>
      <c r="B57" s="5" t="s">
        <v>192</v>
      </c>
      <c r="C57" s="5" t="s">
        <v>247</v>
      </c>
      <c r="D57" s="5" t="s">
        <v>219</v>
      </c>
      <c r="E57" s="5" t="s">
        <v>228</v>
      </c>
      <c r="F57" s="5" t="s">
        <v>216</v>
      </c>
      <c r="G57" s="5" t="s">
        <v>190</v>
      </c>
      <c r="H57" s="5" t="s">
        <v>245</v>
      </c>
      <c r="I57" s="35" t="s">
        <v>140</v>
      </c>
      <c r="J57" s="16">
        <v>18.8</v>
      </c>
      <c r="K57" s="24"/>
      <c r="L57" s="24"/>
      <c r="M57" s="24">
        <v>18.8</v>
      </c>
      <c r="N57" s="24">
        <v>18.82</v>
      </c>
      <c r="O57" s="65">
        <f t="shared" si="0"/>
        <v>100.1063829787234</v>
      </c>
    </row>
    <row r="58" spans="1:15" ht="63.75">
      <c r="A58" s="1">
        <v>40</v>
      </c>
      <c r="B58" s="5" t="s">
        <v>192</v>
      </c>
      <c r="C58" s="5" t="s">
        <v>247</v>
      </c>
      <c r="D58" s="5" t="s">
        <v>220</v>
      </c>
      <c r="E58" s="5" t="s">
        <v>188</v>
      </c>
      <c r="F58" s="5" t="s">
        <v>189</v>
      </c>
      <c r="G58" s="5" t="s">
        <v>190</v>
      </c>
      <c r="H58" s="5" t="s">
        <v>245</v>
      </c>
      <c r="I58" s="35" t="s">
        <v>35</v>
      </c>
      <c r="J58" s="16">
        <f t="shared" ref="J58:N59" si="3">J59</f>
        <v>5.4</v>
      </c>
      <c r="K58" s="16">
        <f t="shared" si="3"/>
        <v>0</v>
      </c>
      <c r="L58" s="16">
        <f t="shared" si="3"/>
        <v>0</v>
      </c>
      <c r="M58" s="16">
        <f t="shared" si="3"/>
        <v>5.4</v>
      </c>
      <c r="N58" s="16">
        <f t="shared" si="3"/>
        <v>5.7</v>
      </c>
      <c r="O58" s="65">
        <f t="shared" si="0"/>
        <v>105.55555555555556</v>
      </c>
    </row>
    <row r="59" spans="1:15" ht="63.75">
      <c r="A59" s="1">
        <v>41</v>
      </c>
      <c r="B59" s="5" t="s">
        <v>192</v>
      </c>
      <c r="C59" s="5" t="s">
        <v>247</v>
      </c>
      <c r="D59" s="5" t="s">
        <v>220</v>
      </c>
      <c r="E59" s="5" t="s">
        <v>229</v>
      </c>
      <c r="F59" s="5" t="s">
        <v>189</v>
      </c>
      <c r="G59" s="5" t="s">
        <v>190</v>
      </c>
      <c r="H59" s="5" t="s">
        <v>245</v>
      </c>
      <c r="I59" s="35" t="s">
        <v>36</v>
      </c>
      <c r="J59" s="16">
        <f t="shared" si="3"/>
        <v>5.4</v>
      </c>
      <c r="K59" s="16">
        <f t="shared" si="3"/>
        <v>0</v>
      </c>
      <c r="L59" s="16">
        <f t="shared" si="3"/>
        <v>0</v>
      </c>
      <c r="M59" s="16">
        <f t="shared" si="3"/>
        <v>5.4</v>
      </c>
      <c r="N59" s="16">
        <f t="shared" si="3"/>
        <v>5.7</v>
      </c>
      <c r="O59" s="65">
        <f t="shared" si="0"/>
        <v>105.55555555555556</v>
      </c>
    </row>
    <row r="60" spans="1:15" ht="63.75">
      <c r="A60" s="1">
        <v>42</v>
      </c>
      <c r="B60" s="5" t="s">
        <v>192</v>
      </c>
      <c r="C60" s="5" t="s">
        <v>247</v>
      </c>
      <c r="D60" s="5" t="s">
        <v>220</v>
      </c>
      <c r="E60" s="5" t="s">
        <v>38</v>
      </c>
      <c r="F60" s="5" t="s">
        <v>216</v>
      </c>
      <c r="G60" s="5" t="s">
        <v>190</v>
      </c>
      <c r="H60" s="5" t="s">
        <v>245</v>
      </c>
      <c r="I60" s="35" t="s">
        <v>37</v>
      </c>
      <c r="J60" s="16">
        <v>5.4</v>
      </c>
      <c r="K60" s="24"/>
      <c r="L60" s="24"/>
      <c r="M60" s="24">
        <v>5.4</v>
      </c>
      <c r="N60" s="24">
        <v>5.7</v>
      </c>
      <c r="O60" s="65">
        <f t="shared" si="0"/>
        <v>105.55555555555556</v>
      </c>
    </row>
    <row r="61" spans="1:15">
      <c r="A61" s="10">
        <v>43</v>
      </c>
      <c r="B61" s="7">
        <v>1</v>
      </c>
      <c r="C61" s="7">
        <v>12</v>
      </c>
      <c r="D61" s="7" t="s">
        <v>189</v>
      </c>
      <c r="E61" s="7" t="s">
        <v>188</v>
      </c>
      <c r="F61" s="7" t="s">
        <v>189</v>
      </c>
      <c r="G61" s="7" t="s">
        <v>190</v>
      </c>
      <c r="H61" s="7" t="s">
        <v>188</v>
      </c>
      <c r="I61" s="3" t="s">
        <v>207</v>
      </c>
      <c r="J61" s="20">
        <f>J62</f>
        <v>492</v>
      </c>
      <c r="K61" s="20">
        <f>K62</f>
        <v>0</v>
      </c>
      <c r="L61" s="20">
        <f>L62</f>
        <v>0</v>
      </c>
      <c r="M61" s="20">
        <f>M62</f>
        <v>492</v>
      </c>
      <c r="N61" s="20">
        <f>N62</f>
        <v>502.96999999999997</v>
      </c>
      <c r="O61" s="66">
        <f t="shared" si="0"/>
        <v>102.22967479674796</v>
      </c>
    </row>
    <row r="62" spans="1:15">
      <c r="A62" s="1">
        <v>44</v>
      </c>
      <c r="B62" s="5">
        <v>1</v>
      </c>
      <c r="C62" s="5">
        <v>12</v>
      </c>
      <c r="D62" s="5" t="s">
        <v>191</v>
      </c>
      <c r="E62" s="5" t="s">
        <v>188</v>
      </c>
      <c r="F62" s="5" t="s">
        <v>191</v>
      </c>
      <c r="G62" s="5" t="s">
        <v>190</v>
      </c>
      <c r="H62" s="5">
        <v>120</v>
      </c>
      <c r="I62" s="2" t="s">
        <v>208</v>
      </c>
      <c r="J62" s="20">
        <f>J63+J64+J65+J66</f>
        <v>492</v>
      </c>
      <c r="K62" s="20">
        <f>K63+K64+K65+K66</f>
        <v>0</v>
      </c>
      <c r="L62" s="20">
        <f>L63+L64+L65+L66</f>
        <v>0</v>
      </c>
      <c r="M62" s="20">
        <f>M63+M64+M65+M66</f>
        <v>492</v>
      </c>
      <c r="N62" s="20">
        <f>N63+N64+N65+N66</f>
        <v>502.96999999999997</v>
      </c>
      <c r="O62" s="66">
        <f t="shared" si="0"/>
        <v>102.22967479674796</v>
      </c>
    </row>
    <row r="63" spans="1:15" ht="25.5">
      <c r="A63" s="1">
        <v>45</v>
      </c>
      <c r="B63" s="5" t="s">
        <v>192</v>
      </c>
      <c r="C63" s="5" t="s">
        <v>261</v>
      </c>
      <c r="D63" s="5" t="s">
        <v>191</v>
      </c>
      <c r="E63" s="5" t="s">
        <v>194</v>
      </c>
      <c r="F63" s="5" t="s">
        <v>191</v>
      </c>
      <c r="G63" s="5" t="s">
        <v>190</v>
      </c>
      <c r="H63" s="5" t="s">
        <v>245</v>
      </c>
      <c r="I63" s="2" t="s">
        <v>259</v>
      </c>
      <c r="J63" s="16">
        <v>20</v>
      </c>
      <c r="K63" s="16"/>
      <c r="L63" s="16"/>
      <c r="M63" s="16">
        <v>20</v>
      </c>
      <c r="N63" s="16">
        <v>21.02</v>
      </c>
      <c r="O63" s="65">
        <f t="shared" si="0"/>
        <v>105.1</v>
      </c>
    </row>
    <row r="64" spans="1:15" ht="25.5">
      <c r="A64" s="1">
        <v>46</v>
      </c>
      <c r="B64" s="5" t="s">
        <v>192</v>
      </c>
      <c r="C64" s="5" t="s">
        <v>261</v>
      </c>
      <c r="D64" s="5" t="s">
        <v>191</v>
      </c>
      <c r="E64" s="5" t="s">
        <v>196</v>
      </c>
      <c r="F64" s="5" t="s">
        <v>191</v>
      </c>
      <c r="G64" s="5" t="s">
        <v>190</v>
      </c>
      <c r="H64" s="5" t="s">
        <v>245</v>
      </c>
      <c r="I64" s="2" t="s">
        <v>260</v>
      </c>
      <c r="J64" s="16">
        <v>18</v>
      </c>
      <c r="K64" s="16"/>
      <c r="L64" s="16"/>
      <c r="M64" s="16">
        <v>18</v>
      </c>
      <c r="N64" s="16">
        <v>19.87</v>
      </c>
      <c r="O64" s="65">
        <f t="shared" si="0"/>
        <v>110.38888888888889</v>
      </c>
    </row>
    <row r="65" spans="1:15">
      <c r="A65" s="1">
        <v>47</v>
      </c>
      <c r="B65" s="5">
        <v>1</v>
      </c>
      <c r="C65" s="5">
        <v>12</v>
      </c>
      <c r="D65" s="5" t="s">
        <v>191</v>
      </c>
      <c r="E65" s="5" t="s">
        <v>224</v>
      </c>
      <c r="F65" s="5" t="s">
        <v>191</v>
      </c>
      <c r="G65" s="5" t="s">
        <v>190</v>
      </c>
      <c r="H65" s="5">
        <v>120</v>
      </c>
      <c r="I65" s="2" t="s">
        <v>262</v>
      </c>
      <c r="J65" s="16">
        <v>131</v>
      </c>
      <c r="K65" s="24"/>
      <c r="L65" s="24"/>
      <c r="M65" s="24">
        <v>131</v>
      </c>
      <c r="N65" s="24">
        <v>130.93</v>
      </c>
      <c r="O65" s="65">
        <f t="shared" si="0"/>
        <v>99.946564885496187</v>
      </c>
    </row>
    <row r="66" spans="1:15">
      <c r="A66" s="1">
        <v>48</v>
      </c>
      <c r="B66" s="5" t="s">
        <v>192</v>
      </c>
      <c r="C66" s="5" t="s">
        <v>261</v>
      </c>
      <c r="D66" s="5" t="s">
        <v>191</v>
      </c>
      <c r="E66" s="5" t="s">
        <v>229</v>
      </c>
      <c r="F66" s="5" t="s">
        <v>191</v>
      </c>
      <c r="G66" s="5" t="s">
        <v>190</v>
      </c>
      <c r="H66" s="5" t="s">
        <v>245</v>
      </c>
      <c r="I66" s="2" t="s">
        <v>263</v>
      </c>
      <c r="J66" s="16">
        <v>323</v>
      </c>
      <c r="K66" s="24"/>
      <c r="L66" s="24"/>
      <c r="M66" s="24">
        <v>323</v>
      </c>
      <c r="N66" s="24">
        <v>331.15</v>
      </c>
      <c r="O66" s="65">
        <f t="shared" si="0"/>
        <v>102.52321981424149</v>
      </c>
    </row>
    <row r="67" spans="1:15" ht="25.5">
      <c r="A67" s="10">
        <v>49</v>
      </c>
      <c r="B67" s="7" t="s">
        <v>192</v>
      </c>
      <c r="C67" s="7" t="s">
        <v>180</v>
      </c>
      <c r="D67" s="7" t="s">
        <v>189</v>
      </c>
      <c r="E67" s="7" t="s">
        <v>188</v>
      </c>
      <c r="F67" s="7" t="s">
        <v>189</v>
      </c>
      <c r="G67" s="7" t="s">
        <v>190</v>
      </c>
      <c r="H67" s="7" t="s">
        <v>188</v>
      </c>
      <c r="I67" s="6" t="s">
        <v>163</v>
      </c>
      <c r="J67" s="20">
        <f>J68</f>
        <v>845.11</v>
      </c>
      <c r="K67" s="20">
        <f>K68</f>
        <v>0</v>
      </c>
      <c r="L67" s="20">
        <f>L68</f>
        <v>0</v>
      </c>
      <c r="M67" s="20">
        <f>M68</f>
        <v>845.11</v>
      </c>
      <c r="N67" s="20">
        <f>N68</f>
        <v>847.71999999999991</v>
      </c>
      <c r="O67" s="66">
        <f t="shared" si="0"/>
        <v>100.30883553620238</v>
      </c>
    </row>
    <row r="68" spans="1:15">
      <c r="A68" s="1">
        <v>50</v>
      </c>
      <c r="B68" s="5" t="s">
        <v>192</v>
      </c>
      <c r="C68" s="5" t="s">
        <v>180</v>
      </c>
      <c r="D68" s="5" t="s">
        <v>193</v>
      </c>
      <c r="E68" s="5" t="s">
        <v>188</v>
      </c>
      <c r="F68" s="5" t="s">
        <v>189</v>
      </c>
      <c r="G68" s="5" t="s">
        <v>190</v>
      </c>
      <c r="H68" s="5" t="s">
        <v>188</v>
      </c>
      <c r="I68" s="2" t="s">
        <v>167</v>
      </c>
      <c r="J68" s="16">
        <f>J69+J71</f>
        <v>845.11</v>
      </c>
      <c r="K68" s="16">
        <f>K69+K71</f>
        <v>0</v>
      </c>
      <c r="L68" s="16">
        <f>L69+L71</f>
        <v>0</v>
      </c>
      <c r="M68" s="16">
        <f>M69+M71</f>
        <v>845.11</v>
      </c>
      <c r="N68" s="16">
        <f>N69+N71</f>
        <v>847.71999999999991</v>
      </c>
      <c r="O68" s="65">
        <f t="shared" si="0"/>
        <v>100.30883553620238</v>
      </c>
    </row>
    <row r="69" spans="1:15" ht="25.5">
      <c r="A69" s="1">
        <v>51</v>
      </c>
      <c r="B69" s="5" t="s">
        <v>192</v>
      </c>
      <c r="C69" s="5" t="s">
        <v>180</v>
      </c>
      <c r="D69" s="5" t="s">
        <v>193</v>
      </c>
      <c r="E69" s="5" t="s">
        <v>230</v>
      </c>
      <c r="F69" s="5" t="s">
        <v>189</v>
      </c>
      <c r="G69" s="5" t="s">
        <v>190</v>
      </c>
      <c r="H69" s="5" t="s">
        <v>246</v>
      </c>
      <c r="I69" s="2" t="s">
        <v>166</v>
      </c>
      <c r="J69" s="16">
        <f>J70</f>
        <v>14</v>
      </c>
      <c r="K69" s="16">
        <f>K70</f>
        <v>0</v>
      </c>
      <c r="L69" s="16">
        <f>L70</f>
        <v>0</v>
      </c>
      <c r="M69" s="16">
        <f>M70</f>
        <v>14</v>
      </c>
      <c r="N69" s="16">
        <f>N70</f>
        <v>14.05</v>
      </c>
      <c r="O69" s="65">
        <f t="shared" si="0"/>
        <v>100.35714285714286</v>
      </c>
    </row>
    <row r="70" spans="1:15" ht="25.5" customHeight="1">
      <c r="A70" s="1">
        <v>52</v>
      </c>
      <c r="B70" s="5" t="s">
        <v>192</v>
      </c>
      <c r="C70" s="5" t="s">
        <v>180</v>
      </c>
      <c r="D70" s="5" t="s">
        <v>193</v>
      </c>
      <c r="E70" s="5" t="s">
        <v>165</v>
      </c>
      <c r="F70" s="5" t="s">
        <v>216</v>
      </c>
      <c r="G70" s="5" t="s">
        <v>190</v>
      </c>
      <c r="H70" s="5" t="s">
        <v>246</v>
      </c>
      <c r="I70" s="2" t="s">
        <v>164</v>
      </c>
      <c r="J70" s="16">
        <v>14</v>
      </c>
      <c r="K70" s="25"/>
      <c r="L70" s="25"/>
      <c r="M70" s="24">
        <v>14</v>
      </c>
      <c r="N70" s="24">
        <v>14.05</v>
      </c>
      <c r="O70" s="65">
        <f t="shared" si="0"/>
        <v>100.35714285714286</v>
      </c>
    </row>
    <row r="71" spans="1:15" ht="25.5" customHeight="1">
      <c r="A71" s="1">
        <v>53</v>
      </c>
      <c r="B71" s="5" t="s">
        <v>192</v>
      </c>
      <c r="C71" s="5" t="s">
        <v>180</v>
      </c>
      <c r="D71" s="5" t="s">
        <v>193</v>
      </c>
      <c r="E71" s="5" t="s">
        <v>5</v>
      </c>
      <c r="F71" s="5" t="s">
        <v>216</v>
      </c>
      <c r="G71" s="5" t="s">
        <v>190</v>
      </c>
      <c r="H71" s="5" t="s">
        <v>246</v>
      </c>
      <c r="I71" s="2" t="s">
        <v>4</v>
      </c>
      <c r="J71" s="16">
        <f>+J72</f>
        <v>831.11</v>
      </c>
      <c r="K71" s="16">
        <f>+K72</f>
        <v>0</v>
      </c>
      <c r="L71" s="16">
        <f>+L72</f>
        <v>0</v>
      </c>
      <c r="M71" s="16">
        <f>+M72</f>
        <v>831.11</v>
      </c>
      <c r="N71" s="16">
        <f>+N72</f>
        <v>833.67</v>
      </c>
      <c r="O71" s="65">
        <f t="shared" si="0"/>
        <v>100.30802180216818</v>
      </c>
    </row>
    <row r="72" spans="1:15" ht="25.5" customHeight="1">
      <c r="A72" s="1">
        <v>54</v>
      </c>
      <c r="B72" s="5" t="s">
        <v>192</v>
      </c>
      <c r="C72" s="5" t="s">
        <v>180</v>
      </c>
      <c r="D72" s="5" t="s">
        <v>193</v>
      </c>
      <c r="E72" s="5" t="s">
        <v>7</v>
      </c>
      <c r="F72" s="5" t="s">
        <v>216</v>
      </c>
      <c r="G72" s="5" t="s">
        <v>190</v>
      </c>
      <c r="H72" s="5" t="s">
        <v>246</v>
      </c>
      <c r="I72" s="35" t="s">
        <v>6</v>
      </c>
      <c r="J72" s="16">
        <v>831.11</v>
      </c>
      <c r="K72" s="16"/>
      <c r="L72" s="16"/>
      <c r="M72" s="16">
        <v>831.11</v>
      </c>
      <c r="N72" s="16">
        <v>833.67</v>
      </c>
      <c r="O72" s="65">
        <f t="shared" si="0"/>
        <v>100.30802180216818</v>
      </c>
    </row>
    <row r="73" spans="1:15" ht="25.5" customHeight="1">
      <c r="A73" s="10">
        <v>55</v>
      </c>
      <c r="B73" s="7" t="s">
        <v>192</v>
      </c>
      <c r="C73" s="7" t="s">
        <v>117</v>
      </c>
      <c r="D73" s="7" t="s">
        <v>189</v>
      </c>
      <c r="E73" s="7" t="s">
        <v>188</v>
      </c>
      <c r="F73" s="7" t="s">
        <v>189</v>
      </c>
      <c r="G73" s="7" t="s">
        <v>190</v>
      </c>
      <c r="H73" s="7" t="s">
        <v>188</v>
      </c>
      <c r="I73" s="6" t="s">
        <v>118</v>
      </c>
      <c r="J73" s="20">
        <f>J74+J76+J79</f>
        <v>1208.06</v>
      </c>
      <c r="K73" s="20">
        <f>K74+K76+K79</f>
        <v>0</v>
      </c>
      <c r="L73" s="20">
        <f>L74+L76+L79</f>
        <v>0</v>
      </c>
      <c r="M73" s="20">
        <f>M74+M76+M79</f>
        <v>1208.06</v>
      </c>
      <c r="N73" s="20">
        <f>N74+N76+N79</f>
        <v>1248.9099999999999</v>
      </c>
      <c r="O73" s="66">
        <f t="shared" si="0"/>
        <v>103.38145456351504</v>
      </c>
    </row>
    <row r="74" spans="1:15" ht="25.5" customHeight="1">
      <c r="A74" s="1">
        <v>56</v>
      </c>
      <c r="B74" s="5" t="s">
        <v>192</v>
      </c>
      <c r="C74" s="5" t="s">
        <v>117</v>
      </c>
      <c r="D74" s="5" t="s">
        <v>191</v>
      </c>
      <c r="E74" s="5" t="s">
        <v>188</v>
      </c>
      <c r="F74" s="5" t="s">
        <v>189</v>
      </c>
      <c r="G74" s="5" t="s">
        <v>190</v>
      </c>
      <c r="H74" s="5" t="s">
        <v>120</v>
      </c>
      <c r="I74" s="21" t="s">
        <v>119</v>
      </c>
      <c r="J74" s="16">
        <f>J75</f>
        <v>26.52</v>
      </c>
      <c r="K74" s="16">
        <f>K75</f>
        <v>0</v>
      </c>
      <c r="L74" s="16">
        <f>L75</f>
        <v>0</v>
      </c>
      <c r="M74" s="16">
        <f>M75</f>
        <v>26.52</v>
      </c>
      <c r="N74" s="16">
        <f>N75</f>
        <v>26.52</v>
      </c>
      <c r="O74" s="65">
        <f t="shared" si="0"/>
        <v>100</v>
      </c>
    </row>
    <row r="75" spans="1:15" ht="25.5" customHeight="1">
      <c r="A75" s="1">
        <v>57</v>
      </c>
      <c r="B75" s="5" t="s">
        <v>192</v>
      </c>
      <c r="C75" s="5" t="s">
        <v>117</v>
      </c>
      <c r="D75" s="5" t="s">
        <v>191</v>
      </c>
      <c r="E75" s="5" t="s">
        <v>222</v>
      </c>
      <c r="F75" s="5" t="s">
        <v>216</v>
      </c>
      <c r="G75" s="5" t="s">
        <v>190</v>
      </c>
      <c r="H75" s="5" t="s">
        <v>120</v>
      </c>
      <c r="I75" s="4" t="s">
        <v>121</v>
      </c>
      <c r="J75" s="16">
        <v>26.52</v>
      </c>
      <c r="K75" s="25"/>
      <c r="L75" s="25"/>
      <c r="M75" s="24">
        <v>26.52</v>
      </c>
      <c r="N75" s="24">
        <v>26.52</v>
      </c>
      <c r="O75" s="65">
        <f t="shared" si="0"/>
        <v>100</v>
      </c>
    </row>
    <row r="76" spans="1:15" ht="74.25" customHeight="1">
      <c r="A76" s="1">
        <v>58</v>
      </c>
      <c r="B76" s="5" t="s">
        <v>192</v>
      </c>
      <c r="C76" s="5" t="s">
        <v>117</v>
      </c>
      <c r="D76" s="5" t="s">
        <v>193</v>
      </c>
      <c r="E76" s="5" t="s">
        <v>188</v>
      </c>
      <c r="F76" s="5" t="s">
        <v>189</v>
      </c>
      <c r="G76" s="5" t="s">
        <v>190</v>
      </c>
      <c r="H76" s="5" t="s">
        <v>188</v>
      </c>
      <c r="I76" s="4" t="s">
        <v>122</v>
      </c>
      <c r="J76" s="16">
        <f t="shared" ref="J76:N77" si="4">J77</f>
        <v>470</v>
      </c>
      <c r="K76" s="16">
        <f t="shared" si="4"/>
        <v>0</v>
      </c>
      <c r="L76" s="16">
        <f t="shared" si="4"/>
        <v>0</v>
      </c>
      <c r="M76" s="16">
        <f t="shared" si="4"/>
        <v>470</v>
      </c>
      <c r="N76" s="16">
        <f t="shared" si="4"/>
        <v>474.74</v>
      </c>
      <c r="O76" s="65">
        <f t="shared" si="0"/>
        <v>101.00851063829788</v>
      </c>
    </row>
    <row r="77" spans="1:15" ht="88.5" customHeight="1">
      <c r="A77" s="1">
        <v>59</v>
      </c>
      <c r="B77" s="5" t="s">
        <v>192</v>
      </c>
      <c r="C77" s="5" t="s">
        <v>117</v>
      </c>
      <c r="D77" s="5" t="s">
        <v>193</v>
      </c>
      <c r="E77" s="5" t="s">
        <v>222</v>
      </c>
      <c r="F77" s="5" t="s">
        <v>216</v>
      </c>
      <c r="G77" s="5" t="s">
        <v>190</v>
      </c>
      <c r="H77" s="5" t="s">
        <v>120</v>
      </c>
      <c r="I77" s="2" t="s">
        <v>123</v>
      </c>
      <c r="J77" s="16">
        <f t="shared" si="4"/>
        <v>470</v>
      </c>
      <c r="K77" s="16">
        <f t="shared" si="4"/>
        <v>0</v>
      </c>
      <c r="L77" s="16">
        <f t="shared" si="4"/>
        <v>0</v>
      </c>
      <c r="M77" s="16">
        <f t="shared" si="4"/>
        <v>470</v>
      </c>
      <c r="N77" s="16">
        <f t="shared" si="4"/>
        <v>474.74</v>
      </c>
      <c r="O77" s="65">
        <f t="shared" si="0"/>
        <v>101.00851063829788</v>
      </c>
    </row>
    <row r="78" spans="1:15" ht="88.5" customHeight="1">
      <c r="A78" s="1">
        <v>60</v>
      </c>
      <c r="B78" s="5" t="s">
        <v>192</v>
      </c>
      <c r="C78" s="5" t="s">
        <v>117</v>
      </c>
      <c r="D78" s="5" t="s">
        <v>193</v>
      </c>
      <c r="E78" s="5" t="s">
        <v>186</v>
      </c>
      <c r="F78" s="5" t="s">
        <v>216</v>
      </c>
      <c r="G78" s="5" t="s">
        <v>190</v>
      </c>
      <c r="H78" s="5" t="s">
        <v>120</v>
      </c>
      <c r="I78" s="2" t="s">
        <v>124</v>
      </c>
      <c r="J78" s="16">
        <v>470</v>
      </c>
      <c r="K78" s="25"/>
      <c r="L78" s="25"/>
      <c r="M78" s="24">
        <v>470</v>
      </c>
      <c r="N78" s="24">
        <v>474.74</v>
      </c>
      <c r="O78" s="65">
        <f t="shared" si="0"/>
        <v>101.00851063829788</v>
      </c>
    </row>
    <row r="79" spans="1:15" ht="39" customHeight="1">
      <c r="A79" s="1">
        <v>61</v>
      </c>
      <c r="B79" s="5" t="s">
        <v>192</v>
      </c>
      <c r="C79" s="5" t="s">
        <v>117</v>
      </c>
      <c r="D79" s="5" t="s">
        <v>126</v>
      </c>
      <c r="E79" s="5" t="s">
        <v>188</v>
      </c>
      <c r="F79" s="5" t="s">
        <v>189</v>
      </c>
      <c r="G79" s="5" t="s">
        <v>190</v>
      </c>
      <c r="H79" s="5" t="s">
        <v>127</v>
      </c>
      <c r="I79" s="2" t="s">
        <v>125</v>
      </c>
      <c r="J79" s="16">
        <f>J80+J82</f>
        <v>711.54</v>
      </c>
      <c r="K79" s="16">
        <f>K80+K82</f>
        <v>0</v>
      </c>
      <c r="L79" s="16">
        <f>L80+L82</f>
        <v>0</v>
      </c>
      <c r="M79" s="16">
        <f>M80+M82</f>
        <v>711.54</v>
      </c>
      <c r="N79" s="16">
        <f>N80+N82</f>
        <v>747.65</v>
      </c>
      <c r="O79" s="65">
        <f t="shared" si="0"/>
        <v>105.07490794614498</v>
      </c>
    </row>
    <row r="80" spans="1:15" ht="39" customHeight="1">
      <c r="A80" s="1">
        <v>62</v>
      </c>
      <c r="B80" s="5" t="s">
        <v>192</v>
      </c>
      <c r="C80" s="5" t="s">
        <v>117</v>
      </c>
      <c r="D80" s="5" t="s">
        <v>126</v>
      </c>
      <c r="E80" s="5" t="s">
        <v>194</v>
      </c>
      <c r="F80" s="5" t="s">
        <v>189</v>
      </c>
      <c r="G80" s="5" t="s">
        <v>190</v>
      </c>
      <c r="H80" s="5" t="s">
        <v>127</v>
      </c>
      <c r="I80" s="2" t="s">
        <v>128</v>
      </c>
      <c r="J80" s="16">
        <f>J81</f>
        <v>650</v>
      </c>
      <c r="K80" s="16">
        <f>K81</f>
        <v>0</v>
      </c>
      <c r="L80" s="16">
        <f>L81</f>
        <v>0</v>
      </c>
      <c r="M80" s="16">
        <f>M81</f>
        <v>650</v>
      </c>
      <c r="N80" s="16">
        <f>N81</f>
        <v>686.11</v>
      </c>
      <c r="O80" s="65">
        <f t="shared" si="0"/>
        <v>105.55538461538461</v>
      </c>
    </row>
    <row r="81" spans="1:15" ht="39" customHeight="1">
      <c r="A81" s="1">
        <v>63</v>
      </c>
      <c r="B81" s="5" t="s">
        <v>192</v>
      </c>
      <c r="C81" s="5" t="s">
        <v>117</v>
      </c>
      <c r="D81" s="5" t="s">
        <v>126</v>
      </c>
      <c r="E81" s="5" t="s">
        <v>179</v>
      </c>
      <c r="F81" s="5" t="s">
        <v>130</v>
      </c>
      <c r="G81" s="5" t="s">
        <v>190</v>
      </c>
      <c r="H81" s="5" t="s">
        <v>127</v>
      </c>
      <c r="I81" s="2" t="s">
        <v>129</v>
      </c>
      <c r="J81" s="16">
        <v>650</v>
      </c>
      <c r="K81" s="25"/>
      <c r="L81" s="25"/>
      <c r="M81" s="24">
        <v>650</v>
      </c>
      <c r="N81" s="24">
        <v>686.11</v>
      </c>
      <c r="O81" s="65">
        <f t="shared" si="0"/>
        <v>105.55538461538461</v>
      </c>
    </row>
    <row r="82" spans="1:15" ht="39" customHeight="1">
      <c r="A82" s="1">
        <v>64</v>
      </c>
      <c r="B82" s="5" t="s">
        <v>192</v>
      </c>
      <c r="C82" s="5" t="s">
        <v>117</v>
      </c>
      <c r="D82" s="5" t="s">
        <v>126</v>
      </c>
      <c r="E82" s="5" t="s">
        <v>196</v>
      </c>
      <c r="F82" s="5" t="s">
        <v>189</v>
      </c>
      <c r="G82" s="5" t="s">
        <v>190</v>
      </c>
      <c r="H82" s="5" t="s">
        <v>127</v>
      </c>
      <c r="I82" s="2" t="s">
        <v>131</v>
      </c>
      <c r="J82" s="16">
        <f>J83</f>
        <v>61.54</v>
      </c>
      <c r="K82" s="16">
        <f>K83</f>
        <v>0</v>
      </c>
      <c r="L82" s="16">
        <f>L83</f>
        <v>0</v>
      </c>
      <c r="M82" s="16">
        <f>M83</f>
        <v>61.54</v>
      </c>
      <c r="N82" s="16">
        <f>N83</f>
        <v>61.54</v>
      </c>
      <c r="O82" s="65">
        <f t="shared" si="0"/>
        <v>100</v>
      </c>
    </row>
    <row r="83" spans="1:15" ht="39" customHeight="1">
      <c r="A83" s="1">
        <v>65</v>
      </c>
      <c r="B83" s="5" t="s">
        <v>192</v>
      </c>
      <c r="C83" s="5" t="s">
        <v>117</v>
      </c>
      <c r="D83" s="5" t="s">
        <v>126</v>
      </c>
      <c r="E83" s="5" t="s">
        <v>8</v>
      </c>
      <c r="F83" s="5" t="s">
        <v>216</v>
      </c>
      <c r="G83" s="5" t="s">
        <v>190</v>
      </c>
      <c r="H83" s="5" t="s">
        <v>127</v>
      </c>
      <c r="I83" s="2" t="s">
        <v>132</v>
      </c>
      <c r="J83" s="16">
        <v>61.54</v>
      </c>
      <c r="K83" s="25"/>
      <c r="L83" s="25"/>
      <c r="M83" s="24">
        <v>61.54</v>
      </c>
      <c r="N83" s="24">
        <v>61.54</v>
      </c>
      <c r="O83" s="65">
        <f t="shared" si="0"/>
        <v>100</v>
      </c>
    </row>
    <row r="84" spans="1:15">
      <c r="A84" s="10">
        <v>66</v>
      </c>
      <c r="B84" s="7">
        <v>1</v>
      </c>
      <c r="C84" s="7">
        <v>16</v>
      </c>
      <c r="D84" s="7" t="s">
        <v>189</v>
      </c>
      <c r="E84" s="7" t="s">
        <v>188</v>
      </c>
      <c r="F84" s="7" t="s">
        <v>189</v>
      </c>
      <c r="G84" s="7" t="s">
        <v>190</v>
      </c>
      <c r="H84" s="7" t="s">
        <v>188</v>
      </c>
      <c r="I84" s="3" t="s">
        <v>209</v>
      </c>
      <c r="J84" s="20">
        <f>J86+J88+J89+J90+J93+J94+J96+J97+J99+J98</f>
        <v>799.7</v>
      </c>
      <c r="K84" s="20" t="e">
        <f>K86+K88+K89+K90+K93+K94+K96+K97+K99+K98</f>
        <v>#REF!</v>
      </c>
      <c r="L84" s="20" t="e">
        <f>L86+L88+L89+L90+L93+L94+L96+L97+L99+L98</f>
        <v>#REF!</v>
      </c>
      <c r="M84" s="20">
        <f>M86+M88+M89+M90+M93+M94+M96+M97+M99+M98</f>
        <v>799.7</v>
      </c>
      <c r="N84" s="20">
        <f>N86+N88+N89+N90+N93+N94+N96+N97+N99+N98</f>
        <v>929.81</v>
      </c>
      <c r="O84" s="66">
        <f t="shared" si="0"/>
        <v>116.26985119419781</v>
      </c>
    </row>
    <row r="85" spans="1:15" ht="25.5">
      <c r="A85" s="1">
        <v>67</v>
      </c>
      <c r="B85" s="5">
        <v>1</v>
      </c>
      <c r="C85" s="5">
        <v>16</v>
      </c>
      <c r="D85" s="5" t="s">
        <v>217</v>
      </c>
      <c r="E85" s="5" t="s">
        <v>188</v>
      </c>
      <c r="F85" s="5" t="s">
        <v>189</v>
      </c>
      <c r="G85" s="5" t="s">
        <v>190</v>
      </c>
      <c r="H85" s="5">
        <v>140</v>
      </c>
      <c r="I85" s="2" t="s">
        <v>210</v>
      </c>
      <c r="J85" s="16">
        <f>+J86</f>
        <v>1.8</v>
      </c>
      <c r="K85" s="16">
        <f>+K86</f>
        <v>0</v>
      </c>
      <c r="L85" s="16">
        <f>+L86</f>
        <v>0</v>
      </c>
      <c r="M85" s="16">
        <f>+M86</f>
        <v>1.8</v>
      </c>
      <c r="N85" s="16">
        <f>+N86</f>
        <v>1.95</v>
      </c>
      <c r="O85" s="65">
        <f t="shared" si="0"/>
        <v>108.33333333333333</v>
      </c>
    </row>
    <row r="86" spans="1:15" ht="36.75" customHeight="1">
      <c r="A86" s="1">
        <v>68</v>
      </c>
      <c r="B86" s="5" t="s">
        <v>192</v>
      </c>
      <c r="C86" s="5" t="s">
        <v>240</v>
      </c>
      <c r="D86" s="5" t="s">
        <v>217</v>
      </c>
      <c r="E86" s="5" t="s">
        <v>224</v>
      </c>
      <c r="F86" s="5" t="s">
        <v>191</v>
      </c>
      <c r="G86" s="5" t="s">
        <v>190</v>
      </c>
      <c r="H86" s="5" t="s">
        <v>239</v>
      </c>
      <c r="I86" s="2" t="s">
        <v>241</v>
      </c>
      <c r="J86" s="16">
        <v>1.8</v>
      </c>
      <c r="K86" s="24"/>
      <c r="L86" s="24"/>
      <c r="M86" s="24">
        <v>1.8</v>
      </c>
      <c r="N86" s="24">
        <v>1.95</v>
      </c>
      <c r="O86" s="65">
        <f t="shared" ref="O86:O148" si="5">N86/M86*100</f>
        <v>108.33333333333333</v>
      </c>
    </row>
    <row r="87" spans="1:15" ht="51">
      <c r="A87" s="1">
        <v>69</v>
      </c>
      <c r="B87" s="5" t="s">
        <v>192</v>
      </c>
      <c r="C87" s="5" t="s">
        <v>240</v>
      </c>
      <c r="D87" s="5" t="s">
        <v>218</v>
      </c>
      <c r="E87" s="5" t="s">
        <v>188</v>
      </c>
      <c r="F87" s="5" t="s">
        <v>191</v>
      </c>
      <c r="G87" s="5" t="s">
        <v>190</v>
      </c>
      <c r="H87" s="5" t="s">
        <v>239</v>
      </c>
      <c r="I87" s="4" t="s">
        <v>270</v>
      </c>
      <c r="J87" s="16">
        <f>J88</f>
        <v>36.5</v>
      </c>
      <c r="K87" s="16">
        <f>K88</f>
        <v>0</v>
      </c>
      <c r="L87" s="16">
        <f>L88</f>
        <v>0</v>
      </c>
      <c r="M87" s="16">
        <f>M88</f>
        <v>36.5</v>
      </c>
      <c r="N87" s="16">
        <f>N88</f>
        <v>46.5</v>
      </c>
      <c r="O87" s="65">
        <f t="shared" si="5"/>
        <v>127.39726027397261</v>
      </c>
    </row>
    <row r="88" spans="1:15" ht="40.5" customHeight="1">
      <c r="A88" s="1">
        <v>70</v>
      </c>
      <c r="B88" s="5" t="s">
        <v>192</v>
      </c>
      <c r="C88" s="5" t="s">
        <v>240</v>
      </c>
      <c r="D88" s="5" t="s">
        <v>218</v>
      </c>
      <c r="E88" s="5" t="s">
        <v>194</v>
      </c>
      <c r="F88" s="5" t="s">
        <v>191</v>
      </c>
      <c r="G88" s="5" t="s">
        <v>190</v>
      </c>
      <c r="H88" s="5" t="s">
        <v>239</v>
      </c>
      <c r="I88" s="22" t="s">
        <v>271</v>
      </c>
      <c r="J88" s="16">
        <v>36.5</v>
      </c>
      <c r="K88" s="24"/>
      <c r="L88" s="24"/>
      <c r="M88" s="24">
        <v>36.5</v>
      </c>
      <c r="N88" s="24">
        <v>46.5</v>
      </c>
      <c r="O88" s="65">
        <f t="shared" si="5"/>
        <v>127.39726027397261</v>
      </c>
    </row>
    <row r="89" spans="1:15" ht="40.5" customHeight="1">
      <c r="A89" s="1">
        <v>71</v>
      </c>
      <c r="B89" s="5" t="s">
        <v>192</v>
      </c>
      <c r="C89" s="5" t="s">
        <v>240</v>
      </c>
      <c r="D89" s="5" t="s">
        <v>141</v>
      </c>
      <c r="E89" s="5" t="s">
        <v>222</v>
      </c>
      <c r="F89" s="5" t="s">
        <v>216</v>
      </c>
      <c r="G89" s="5" t="s">
        <v>190</v>
      </c>
      <c r="H89" s="5" t="s">
        <v>239</v>
      </c>
      <c r="I89" s="62" t="s">
        <v>142</v>
      </c>
      <c r="J89" s="16">
        <v>10</v>
      </c>
      <c r="K89" s="24"/>
      <c r="L89" s="24"/>
      <c r="M89" s="24">
        <v>10</v>
      </c>
      <c r="N89" s="24">
        <v>10</v>
      </c>
      <c r="O89" s="65">
        <f t="shared" si="5"/>
        <v>100</v>
      </c>
    </row>
    <row r="90" spans="1:15" ht="84" customHeight="1">
      <c r="A90" s="1">
        <v>72</v>
      </c>
      <c r="B90" s="5">
        <v>1</v>
      </c>
      <c r="C90" s="5">
        <v>16</v>
      </c>
      <c r="D90" s="5">
        <v>25</v>
      </c>
      <c r="E90" s="5" t="s">
        <v>188</v>
      </c>
      <c r="F90" s="5" t="s">
        <v>191</v>
      </c>
      <c r="G90" s="5" t="s">
        <v>190</v>
      </c>
      <c r="H90" s="5">
        <v>140</v>
      </c>
      <c r="I90" s="2" t="s">
        <v>34</v>
      </c>
      <c r="J90" s="16">
        <f>J91+J92</f>
        <v>267</v>
      </c>
      <c r="K90" s="16">
        <f>K91+K92</f>
        <v>0</v>
      </c>
      <c r="L90" s="16">
        <f>L91+L92</f>
        <v>0</v>
      </c>
      <c r="M90" s="16">
        <f>M91+M92</f>
        <v>267</v>
      </c>
      <c r="N90" s="16">
        <f>N91+N92</f>
        <v>264.87</v>
      </c>
      <c r="O90" s="65">
        <f t="shared" si="5"/>
        <v>99.202247191011239</v>
      </c>
    </row>
    <row r="91" spans="1:15" ht="25.5">
      <c r="A91" s="1">
        <v>73</v>
      </c>
      <c r="B91" s="5" t="s">
        <v>192</v>
      </c>
      <c r="C91" s="5" t="s">
        <v>240</v>
      </c>
      <c r="D91" s="5" t="s">
        <v>176</v>
      </c>
      <c r="E91" s="5" t="s">
        <v>222</v>
      </c>
      <c r="F91" s="5" t="s">
        <v>191</v>
      </c>
      <c r="G91" s="5" t="s">
        <v>190</v>
      </c>
      <c r="H91" s="5" t="s">
        <v>239</v>
      </c>
      <c r="I91" s="4" t="s">
        <v>294</v>
      </c>
      <c r="J91" s="16">
        <v>10</v>
      </c>
      <c r="K91" s="16"/>
      <c r="L91" s="16"/>
      <c r="M91" s="16">
        <v>10</v>
      </c>
      <c r="N91" s="16">
        <v>10</v>
      </c>
      <c r="O91" s="65">
        <f t="shared" si="5"/>
        <v>100</v>
      </c>
    </row>
    <row r="92" spans="1:15" ht="25.5">
      <c r="A92" s="1">
        <v>74</v>
      </c>
      <c r="B92" s="5" t="s">
        <v>192</v>
      </c>
      <c r="C92" s="5" t="s">
        <v>240</v>
      </c>
      <c r="D92" s="5" t="s">
        <v>176</v>
      </c>
      <c r="E92" s="5" t="s">
        <v>230</v>
      </c>
      <c r="F92" s="5" t="s">
        <v>191</v>
      </c>
      <c r="G92" s="5" t="s">
        <v>190</v>
      </c>
      <c r="H92" s="5" t="s">
        <v>239</v>
      </c>
      <c r="I92" s="2" t="s">
        <v>258</v>
      </c>
      <c r="J92" s="16">
        <v>257</v>
      </c>
      <c r="K92" s="16"/>
      <c r="L92" s="16"/>
      <c r="M92" s="16">
        <v>257</v>
      </c>
      <c r="N92" s="16">
        <v>254.87</v>
      </c>
      <c r="O92" s="65">
        <f t="shared" si="5"/>
        <v>99.171206225680933</v>
      </c>
    </row>
    <row r="93" spans="1:15" ht="41.25" customHeight="1">
      <c r="A93" s="1">
        <v>75</v>
      </c>
      <c r="B93" s="5" t="s">
        <v>192</v>
      </c>
      <c r="C93" s="5" t="s">
        <v>240</v>
      </c>
      <c r="D93" s="5" t="s">
        <v>264</v>
      </c>
      <c r="E93" s="5" t="s">
        <v>188</v>
      </c>
      <c r="F93" s="5" t="s">
        <v>191</v>
      </c>
      <c r="G93" s="5" t="s">
        <v>190</v>
      </c>
      <c r="H93" s="5" t="s">
        <v>239</v>
      </c>
      <c r="I93" s="4" t="s">
        <v>265</v>
      </c>
      <c r="J93" s="16">
        <v>10</v>
      </c>
      <c r="K93" s="16"/>
      <c r="L93" s="16"/>
      <c r="M93" s="16">
        <v>10</v>
      </c>
      <c r="N93" s="16">
        <v>10.7</v>
      </c>
      <c r="O93" s="65">
        <f t="shared" si="5"/>
        <v>106.99999999999999</v>
      </c>
    </row>
    <row r="94" spans="1:15" ht="36.75" customHeight="1">
      <c r="A94" s="1">
        <v>76</v>
      </c>
      <c r="B94" s="5" t="s">
        <v>192</v>
      </c>
      <c r="C94" s="5" t="s">
        <v>240</v>
      </c>
      <c r="D94" s="5" t="s">
        <v>145</v>
      </c>
      <c r="E94" s="5" t="s">
        <v>188</v>
      </c>
      <c r="F94" s="5" t="s">
        <v>191</v>
      </c>
      <c r="G94" s="5" t="s">
        <v>190</v>
      </c>
      <c r="H94" s="5" t="s">
        <v>239</v>
      </c>
      <c r="I94" s="4" t="s">
        <v>146</v>
      </c>
      <c r="J94" s="16">
        <f>J95</f>
        <v>8</v>
      </c>
      <c r="K94" s="16">
        <f>K95</f>
        <v>0</v>
      </c>
      <c r="L94" s="16">
        <f>L95</f>
        <v>0</v>
      </c>
      <c r="M94" s="16">
        <f>M95</f>
        <v>8</v>
      </c>
      <c r="N94" s="16">
        <f>N95</f>
        <v>9</v>
      </c>
      <c r="O94" s="65">
        <f t="shared" si="5"/>
        <v>112.5</v>
      </c>
    </row>
    <row r="95" spans="1:15" ht="35.25" customHeight="1">
      <c r="A95" s="1">
        <v>77</v>
      </c>
      <c r="B95" s="5" t="s">
        <v>192</v>
      </c>
      <c r="C95" s="5" t="s">
        <v>240</v>
      </c>
      <c r="D95" s="5" t="s">
        <v>145</v>
      </c>
      <c r="E95" s="5" t="s">
        <v>224</v>
      </c>
      <c r="F95" s="5" t="s">
        <v>191</v>
      </c>
      <c r="G95" s="5" t="s">
        <v>190</v>
      </c>
      <c r="H95" s="5" t="s">
        <v>239</v>
      </c>
      <c r="I95" s="4" t="s">
        <v>147</v>
      </c>
      <c r="J95" s="16">
        <v>8</v>
      </c>
      <c r="K95" s="16"/>
      <c r="L95" s="16"/>
      <c r="M95" s="16">
        <v>8</v>
      </c>
      <c r="N95" s="16">
        <v>9</v>
      </c>
      <c r="O95" s="65">
        <f t="shared" si="5"/>
        <v>112.5</v>
      </c>
    </row>
    <row r="96" spans="1:15" ht="39" customHeight="1">
      <c r="A96" s="1">
        <v>78</v>
      </c>
      <c r="B96" s="5" t="s">
        <v>192</v>
      </c>
      <c r="C96" s="5" t="s">
        <v>240</v>
      </c>
      <c r="D96" s="5" t="s">
        <v>143</v>
      </c>
      <c r="E96" s="5" t="s">
        <v>188</v>
      </c>
      <c r="F96" s="5" t="s">
        <v>216</v>
      </c>
      <c r="G96" s="5" t="s">
        <v>190</v>
      </c>
      <c r="H96" s="5" t="s">
        <v>239</v>
      </c>
      <c r="I96" s="4" t="s">
        <v>144</v>
      </c>
      <c r="J96" s="16">
        <v>7.5</v>
      </c>
      <c r="K96" s="16"/>
      <c r="L96" s="16"/>
      <c r="M96" s="16">
        <v>7.5</v>
      </c>
      <c r="N96" s="16">
        <v>7.49</v>
      </c>
      <c r="O96" s="65">
        <f t="shared" si="5"/>
        <v>99.866666666666674</v>
      </c>
    </row>
    <row r="97" spans="1:15" ht="25.5">
      <c r="A97" s="1">
        <v>79</v>
      </c>
      <c r="B97" s="5" t="s">
        <v>192</v>
      </c>
      <c r="C97" s="5" t="s">
        <v>240</v>
      </c>
      <c r="D97" s="5" t="s">
        <v>296</v>
      </c>
      <c r="E97" s="5" t="s">
        <v>188</v>
      </c>
      <c r="F97" s="5" t="s">
        <v>191</v>
      </c>
      <c r="G97" s="5" t="s">
        <v>190</v>
      </c>
      <c r="H97" s="5" t="s">
        <v>239</v>
      </c>
      <c r="I97" s="22" t="s">
        <v>295</v>
      </c>
      <c r="J97" s="16">
        <v>30</v>
      </c>
      <c r="K97" s="16"/>
      <c r="L97" s="16"/>
      <c r="M97" s="16">
        <v>30</v>
      </c>
      <c r="N97" s="16">
        <v>30</v>
      </c>
      <c r="O97" s="65">
        <f t="shared" si="5"/>
        <v>100</v>
      </c>
    </row>
    <row r="98" spans="1:15" ht="51">
      <c r="A98" s="1">
        <v>80</v>
      </c>
      <c r="B98" s="5" t="s">
        <v>192</v>
      </c>
      <c r="C98" s="5" t="s">
        <v>240</v>
      </c>
      <c r="D98" s="5" t="s">
        <v>266</v>
      </c>
      <c r="E98" s="5" t="s">
        <v>188</v>
      </c>
      <c r="F98" s="5" t="s">
        <v>191</v>
      </c>
      <c r="G98" s="5" t="s">
        <v>190</v>
      </c>
      <c r="H98" s="5" t="s">
        <v>239</v>
      </c>
      <c r="I98" s="22" t="s">
        <v>267</v>
      </c>
      <c r="J98" s="16">
        <v>51</v>
      </c>
      <c r="K98" s="16"/>
      <c r="L98" s="16"/>
      <c r="M98" s="16">
        <v>51</v>
      </c>
      <c r="N98" s="16">
        <v>142.52000000000001</v>
      </c>
      <c r="O98" s="65">
        <f t="shared" si="5"/>
        <v>279.45098039215691</v>
      </c>
    </row>
    <row r="99" spans="1:15" ht="27.75" customHeight="1">
      <c r="A99" s="1">
        <v>81</v>
      </c>
      <c r="B99" s="5" t="s">
        <v>192</v>
      </c>
      <c r="C99" s="5" t="s">
        <v>240</v>
      </c>
      <c r="D99" s="5" t="s">
        <v>234</v>
      </c>
      <c r="E99" s="5" t="s">
        <v>188</v>
      </c>
      <c r="F99" s="5" t="s">
        <v>189</v>
      </c>
      <c r="G99" s="5" t="s">
        <v>190</v>
      </c>
      <c r="H99" s="5" t="s">
        <v>239</v>
      </c>
      <c r="I99" s="2" t="s">
        <v>178</v>
      </c>
      <c r="J99" s="16">
        <f>J100</f>
        <v>377.9</v>
      </c>
      <c r="K99" s="16" t="e">
        <f>K100</f>
        <v>#REF!</v>
      </c>
      <c r="L99" s="16" t="e">
        <f>L100</f>
        <v>#REF!</v>
      </c>
      <c r="M99" s="16">
        <f>M100</f>
        <v>377.9</v>
      </c>
      <c r="N99" s="16">
        <f>N100</f>
        <v>406.78</v>
      </c>
      <c r="O99" s="65">
        <f t="shared" si="5"/>
        <v>107.64223339507805</v>
      </c>
    </row>
    <row r="100" spans="1:15" ht="29.25" customHeight="1">
      <c r="A100" s="1">
        <v>82</v>
      </c>
      <c r="B100" s="5">
        <v>1</v>
      </c>
      <c r="C100" s="5">
        <v>16</v>
      </c>
      <c r="D100" s="5">
        <v>90</v>
      </c>
      <c r="E100" s="5" t="s">
        <v>222</v>
      </c>
      <c r="F100" s="5" t="s">
        <v>216</v>
      </c>
      <c r="G100" s="5" t="s">
        <v>190</v>
      </c>
      <c r="H100" s="5">
        <v>140</v>
      </c>
      <c r="I100" s="2" t="s">
        <v>242</v>
      </c>
      <c r="J100" s="16">
        <v>377.9</v>
      </c>
      <c r="K100" s="16" t="e">
        <f>#REF!+#REF!+#REF!+#REF!+#REF!+#REF!+#REF!+#REF!+#REF!+#REF!</f>
        <v>#REF!</v>
      </c>
      <c r="L100" s="16" t="e">
        <f>#REF!+#REF!+#REF!+#REF!+#REF!+#REF!+#REF!+#REF!+#REF!+#REF!</f>
        <v>#REF!</v>
      </c>
      <c r="M100" s="16">
        <v>377.9</v>
      </c>
      <c r="N100" s="16">
        <v>406.78</v>
      </c>
      <c r="O100" s="65">
        <f t="shared" si="5"/>
        <v>107.64223339507805</v>
      </c>
    </row>
    <row r="101" spans="1:15" ht="26.25" customHeight="1">
      <c r="A101" s="10">
        <v>83</v>
      </c>
      <c r="B101" s="7" t="s">
        <v>192</v>
      </c>
      <c r="C101" s="7" t="s">
        <v>134</v>
      </c>
      <c r="D101" s="7" t="s">
        <v>189</v>
      </c>
      <c r="E101" s="7" t="s">
        <v>188</v>
      </c>
      <c r="F101" s="7" t="s">
        <v>189</v>
      </c>
      <c r="G101" s="7" t="s">
        <v>190</v>
      </c>
      <c r="H101" s="7" t="s">
        <v>188</v>
      </c>
      <c r="I101" s="3" t="s">
        <v>133</v>
      </c>
      <c r="J101" s="20">
        <f>J102</f>
        <v>230.32</v>
      </c>
      <c r="K101" s="20" t="e">
        <f t="shared" ref="K101:N102" si="6">K102</f>
        <v>#REF!</v>
      </c>
      <c r="L101" s="20" t="e">
        <f t="shared" si="6"/>
        <v>#REF!</v>
      </c>
      <c r="M101" s="20">
        <f t="shared" si="6"/>
        <v>230.32</v>
      </c>
      <c r="N101" s="20">
        <f t="shared" si="6"/>
        <v>155.07</v>
      </c>
      <c r="O101" s="66">
        <f t="shared" si="5"/>
        <v>67.328065300451541</v>
      </c>
    </row>
    <row r="102" spans="1:15" ht="26.25" customHeight="1">
      <c r="A102" s="1">
        <v>84</v>
      </c>
      <c r="B102" s="5" t="s">
        <v>192</v>
      </c>
      <c r="C102" s="5" t="s">
        <v>134</v>
      </c>
      <c r="D102" s="5" t="s">
        <v>216</v>
      </c>
      <c r="E102" s="5" t="s">
        <v>188</v>
      </c>
      <c r="F102" s="5" t="s">
        <v>189</v>
      </c>
      <c r="G102" s="5" t="s">
        <v>190</v>
      </c>
      <c r="H102" s="5" t="s">
        <v>49</v>
      </c>
      <c r="I102" s="21" t="s">
        <v>133</v>
      </c>
      <c r="J102" s="16">
        <f>J103</f>
        <v>230.32</v>
      </c>
      <c r="K102" s="16" t="e">
        <f t="shared" si="6"/>
        <v>#REF!</v>
      </c>
      <c r="L102" s="16" t="e">
        <f t="shared" si="6"/>
        <v>#REF!</v>
      </c>
      <c r="M102" s="16">
        <f t="shared" si="6"/>
        <v>230.32</v>
      </c>
      <c r="N102" s="16">
        <f t="shared" si="6"/>
        <v>155.07</v>
      </c>
      <c r="O102" s="65">
        <f t="shared" si="5"/>
        <v>67.328065300451541</v>
      </c>
    </row>
    <row r="103" spans="1:15" ht="26.25" customHeight="1">
      <c r="A103" s="1">
        <v>85</v>
      </c>
      <c r="B103" s="5" t="s">
        <v>192</v>
      </c>
      <c r="C103" s="5" t="s">
        <v>134</v>
      </c>
      <c r="D103" s="5" t="s">
        <v>216</v>
      </c>
      <c r="E103" s="5" t="s">
        <v>222</v>
      </c>
      <c r="F103" s="5" t="s">
        <v>216</v>
      </c>
      <c r="G103" s="5" t="s">
        <v>190</v>
      </c>
      <c r="H103" s="5" t="s">
        <v>49</v>
      </c>
      <c r="I103" s="2" t="s">
        <v>135</v>
      </c>
      <c r="J103" s="16">
        <v>230.32</v>
      </c>
      <c r="K103" s="16" t="e">
        <f>#REF!+#REF!</f>
        <v>#REF!</v>
      </c>
      <c r="L103" s="16" t="e">
        <f>#REF!+#REF!</f>
        <v>#REF!</v>
      </c>
      <c r="M103" s="16">
        <v>230.32</v>
      </c>
      <c r="N103" s="16">
        <v>155.07</v>
      </c>
      <c r="O103" s="65">
        <f t="shared" si="5"/>
        <v>67.328065300451541</v>
      </c>
    </row>
    <row r="104" spans="1:15" ht="14.25" customHeight="1">
      <c r="A104" s="10">
        <v>86</v>
      </c>
      <c r="B104" s="7">
        <v>2</v>
      </c>
      <c r="C104" s="7" t="s">
        <v>189</v>
      </c>
      <c r="D104" s="7" t="s">
        <v>189</v>
      </c>
      <c r="E104" s="7" t="s">
        <v>188</v>
      </c>
      <c r="F104" s="7" t="s">
        <v>189</v>
      </c>
      <c r="G104" s="7" t="s">
        <v>190</v>
      </c>
      <c r="H104" s="7" t="s">
        <v>188</v>
      </c>
      <c r="I104" s="3" t="s">
        <v>211</v>
      </c>
      <c r="J104" s="20">
        <f>J105+J184</f>
        <v>579553.27</v>
      </c>
      <c r="K104" s="20">
        <f>K105+K184</f>
        <v>0</v>
      </c>
      <c r="L104" s="20">
        <f>L105+L184</f>
        <v>0</v>
      </c>
      <c r="M104" s="20">
        <f>M105+M184</f>
        <v>579553.27</v>
      </c>
      <c r="N104" s="20">
        <f>N105+N184</f>
        <v>558321.69000000018</v>
      </c>
      <c r="O104" s="66">
        <f t="shared" si="5"/>
        <v>96.336561089544048</v>
      </c>
    </row>
    <row r="105" spans="1:15" ht="33.75" customHeight="1">
      <c r="A105" s="10">
        <v>87</v>
      </c>
      <c r="B105" s="7">
        <v>2</v>
      </c>
      <c r="C105" s="7" t="s">
        <v>193</v>
      </c>
      <c r="D105" s="7" t="s">
        <v>189</v>
      </c>
      <c r="E105" s="7" t="s">
        <v>188</v>
      </c>
      <c r="F105" s="7" t="s">
        <v>189</v>
      </c>
      <c r="G105" s="7" t="s">
        <v>190</v>
      </c>
      <c r="H105" s="7" t="s">
        <v>188</v>
      </c>
      <c r="I105" s="3" t="s">
        <v>212</v>
      </c>
      <c r="J105" s="20">
        <f>J106+J112+J148+J177</f>
        <v>584384.14</v>
      </c>
      <c r="K105" s="20">
        <f>K106+K112+K148+K177</f>
        <v>0</v>
      </c>
      <c r="L105" s="20">
        <f>L106+L112+L148+L177</f>
        <v>0</v>
      </c>
      <c r="M105" s="20">
        <f>M106+M112+M148+M177</f>
        <v>584384.14</v>
      </c>
      <c r="N105" s="20">
        <f>N106+N112+N148+N177</f>
        <v>563042.19000000018</v>
      </c>
      <c r="O105" s="66">
        <f t="shared" si="5"/>
        <v>96.347958724547212</v>
      </c>
    </row>
    <row r="106" spans="1:15" ht="32.25" customHeight="1">
      <c r="A106" s="10">
        <v>88</v>
      </c>
      <c r="B106" s="7">
        <v>2</v>
      </c>
      <c r="C106" s="7" t="s">
        <v>193</v>
      </c>
      <c r="D106" s="7" t="s">
        <v>191</v>
      </c>
      <c r="E106" s="7" t="s">
        <v>188</v>
      </c>
      <c r="F106" s="7" t="s">
        <v>189</v>
      </c>
      <c r="G106" s="7" t="s">
        <v>190</v>
      </c>
      <c r="H106" s="7">
        <v>151</v>
      </c>
      <c r="I106" s="3" t="s">
        <v>213</v>
      </c>
      <c r="J106" s="20">
        <f>J107+J110</f>
        <v>173232.40000000002</v>
      </c>
      <c r="K106" s="20">
        <f>K107+K110</f>
        <v>0</v>
      </c>
      <c r="L106" s="20">
        <f>L107+L110</f>
        <v>0</v>
      </c>
      <c r="M106" s="20">
        <f>M107+M110</f>
        <v>173232.40000000002</v>
      </c>
      <c r="N106" s="20">
        <f>N107+N110</f>
        <v>173232.40000000002</v>
      </c>
      <c r="O106" s="66">
        <f t="shared" si="5"/>
        <v>100</v>
      </c>
    </row>
    <row r="107" spans="1:15" ht="15.75" customHeight="1">
      <c r="A107" s="1">
        <v>89</v>
      </c>
      <c r="B107" s="5">
        <v>2</v>
      </c>
      <c r="C107" s="5" t="s">
        <v>193</v>
      </c>
      <c r="D107" s="5" t="s">
        <v>191</v>
      </c>
      <c r="E107" s="5" t="s">
        <v>231</v>
      </c>
      <c r="F107" s="5" t="s">
        <v>189</v>
      </c>
      <c r="G107" s="5" t="s">
        <v>190</v>
      </c>
      <c r="H107" s="5">
        <v>151</v>
      </c>
      <c r="I107" s="21" t="s">
        <v>187</v>
      </c>
      <c r="J107" s="16">
        <f t="shared" ref="J107:N108" si="7">J108</f>
        <v>99873.8</v>
      </c>
      <c r="K107" s="16">
        <f t="shared" si="7"/>
        <v>0</v>
      </c>
      <c r="L107" s="16">
        <f t="shared" si="7"/>
        <v>0</v>
      </c>
      <c r="M107" s="16">
        <f t="shared" si="7"/>
        <v>99873.8</v>
      </c>
      <c r="N107" s="16">
        <f t="shared" si="7"/>
        <v>99873.8</v>
      </c>
      <c r="O107" s="65">
        <f t="shared" si="5"/>
        <v>100</v>
      </c>
    </row>
    <row r="108" spans="1:15" ht="24.75" customHeight="1">
      <c r="A108" s="1">
        <v>90</v>
      </c>
      <c r="B108" s="15" t="s">
        <v>233</v>
      </c>
      <c r="C108" s="15" t="s">
        <v>193</v>
      </c>
      <c r="D108" s="15" t="s">
        <v>191</v>
      </c>
      <c r="E108" s="15" t="s">
        <v>231</v>
      </c>
      <c r="F108" s="15" t="s">
        <v>216</v>
      </c>
      <c r="G108" s="15" t="s">
        <v>190</v>
      </c>
      <c r="H108" s="15" t="s">
        <v>236</v>
      </c>
      <c r="I108" s="4" t="s">
        <v>269</v>
      </c>
      <c r="J108" s="16">
        <f t="shared" si="7"/>
        <v>99873.8</v>
      </c>
      <c r="K108" s="16">
        <f t="shared" si="7"/>
        <v>0</v>
      </c>
      <c r="L108" s="16">
        <f t="shared" si="7"/>
        <v>0</v>
      </c>
      <c r="M108" s="16">
        <f t="shared" si="7"/>
        <v>99873.8</v>
      </c>
      <c r="N108" s="16">
        <f t="shared" si="7"/>
        <v>99873.8</v>
      </c>
      <c r="O108" s="65">
        <f t="shared" si="5"/>
        <v>100</v>
      </c>
    </row>
    <row r="109" spans="1:15" ht="94.5" customHeight="1">
      <c r="A109" s="1">
        <v>91</v>
      </c>
      <c r="B109" s="15">
        <v>2</v>
      </c>
      <c r="C109" s="15" t="s">
        <v>193</v>
      </c>
      <c r="D109" s="15" t="s">
        <v>191</v>
      </c>
      <c r="E109" s="15" t="s">
        <v>231</v>
      </c>
      <c r="F109" s="15" t="s">
        <v>216</v>
      </c>
      <c r="G109" s="15" t="s">
        <v>272</v>
      </c>
      <c r="H109" s="15">
        <v>151</v>
      </c>
      <c r="I109" s="39" t="s">
        <v>41</v>
      </c>
      <c r="J109" s="16">
        <v>99873.8</v>
      </c>
      <c r="K109" s="24"/>
      <c r="L109" s="24"/>
      <c r="M109" s="24">
        <v>99873.8</v>
      </c>
      <c r="N109" s="24">
        <v>99873.8</v>
      </c>
      <c r="O109" s="65">
        <f t="shared" si="5"/>
        <v>100</v>
      </c>
    </row>
    <row r="110" spans="1:15" ht="27" customHeight="1">
      <c r="A110" s="1">
        <v>92</v>
      </c>
      <c r="B110" s="5">
        <v>2</v>
      </c>
      <c r="C110" s="5" t="s">
        <v>193</v>
      </c>
      <c r="D110" s="5" t="s">
        <v>191</v>
      </c>
      <c r="E110" s="5" t="s">
        <v>232</v>
      </c>
      <c r="F110" s="5" t="s">
        <v>189</v>
      </c>
      <c r="G110" s="5" t="s">
        <v>190</v>
      </c>
      <c r="H110" s="5">
        <v>151</v>
      </c>
      <c r="I110" s="2" t="s">
        <v>256</v>
      </c>
      <c r="J110" s="16">
        <f>J111</f>
        <v>73358.600000000006</v>
      </c>
      <c r="K110" s="16">
        <f>K111</f>
        <v>0</v>
      </c>
      <c r="L110" s="16">
        <f>L111</f>
        <v>0</v>
      </c>
      <c r="M110" s="16">
        <f>M111</f>
        <v>73358.600000000006</v>
      </c>
      <c r="N110" s="16">
        <f>N111</f>
        <v>73358.600000000006</v>
      </c>
      <c r="O110" s="65">
        <f t="shared" si="5"/>
        <v>100</v>
      </c>
    </row>
    <row r="111" spans="1:15" ht="93" customHeight="1">
      <c r="A111" s="1">
        <v>93</v>
      </c>
      <c r="B111" s="5">
        <v>2</v>
      </c>
      <c r="C111" s="5" t="s">
        <v>193</v>
      </c>
      <c r="D111" s="5" t="s">
        <v>191</v>
      </c>
      <c r="E111" s="5" t="s">
        <v>232</v>
      </c>
      <c r="F111" s="5" t="s">
        <v>216</v>
      </c>
      <c r="G111" s="5" t="s">
        <v>190</v>
      </c>
      <c r="H111" s="5">
        <v>151</v>
      </c>
      <c r="I111" s="42" t="s">
        <v>42</v>
      </c>
      <c r="J111" s="16">
        <v>73358.600000000006</v>
      </c>
      <c r="K111" s="24"/>
      <c r="L111" s="24"/>
      <c r="M111" s="24">
        <v>73358.600000000006</v>
      </c>
      <c r="N111" s="24">
        <v>73358.600000000006</v>
      </c>
      <c r="O111" s="65">
        <f t="shared" si="5"/>
        <v>100</v>
      </c>
    </row>
    <row r="112" spans="1:15" ht="25.5" customHeight="1">
      <c r="A112" s="10">
        <v>94</v>
      </c>
      <c r="B112" s="7">
        <v>2</v>
      </c>
      <c r="C112" s="7" t="s">
        <v>193</v>
      </c>
      <c r="D112" s="7" t="s">
        <v>193</v>
      </c>
      <c r="E112" s="7" t="s">
        <v>188</v>
      </c>
      <c r="F112" s="7" t="s">
        <v>189</v>
      </c>
      <c r="G112" s="7" t="s">
        <v>190</v>
      </c>
      <c r="H112" s="7">
        <v>151</v>
      </c>
      <c r="I112" s="3" t="s">
        <v>214</v>
      </c>
      <c r="J112" s="20">
        <f>J115+J117+J119+J122+J113</f>
        <v>167334.11000000002</v>
      </c>
      <c r="K112" s="20">
        <f>K115+K117+K119+K122+K113</f>
        <v>0</v>
      </c>
      <c r="L112" s="20">
        <f>L115+L117+L119+L122+L113</f>
        <v>0</v>
      </c>
      <c r="M112" s="20">
        <f>M115+M117+M119+M122+M113</f>
        <v>167334.11000000002</v>
      </c>
      <c r="N112" s="20">
        <f>N115+N117+N119+N122+N113</f>
        <v>150204.31000000003</v>
      </c>
      <c r="O112" s="66">
        <f t="shared" si="5"/>
        <v>89.763115242911326</v>
      </c>
    </row>
    <row r="113" spans="1:15" ht="25.5" customHeight="1">
      <c r="A113" s="1">
        <v>95</v>
      </c>
      <c r="B113" s="5" t="s">
        <v>233</v>
      </c>
      <c r="C113" s="5" t="s">
        <v>193</v>
      </c>
      <c r="D113" s="5" t="s">
        <v>193</v>
      </c>
      <c r="E113" s="5" t="s">
        <v>114</v>
      </c>
      <c r="F113" s="5" t="s">
        <v>189</v>
      </c>
      <c r="G113" s="5" t="s">
        <v>190</v>
      </c>
      <c r="H113" s="5" t="s">
        <v>236</v>
      </c>
      <c r="I113" s="21" t="s">
        <v>116</v>
      </c>
      <c r="J113" s="16">
        <f>J114</f>
        <v>769.92</v>
      </c>
      <c r="K113" s="16">
        <f>K114</f>
        <v>0</v>
      </c>
      <c r="L113" s="16">
        <f>L114</f>
        <v>0</v>
      </c>
      <c r="M113" s="16">
        <f>M114</f>
        <v>769.92</v>
      </c>
      <c r="N113" s="16">
        <f>N114</f>
        <v>769.92</v>
      </c>
      <c r="O113" s="65">
        <f t="shared" si="5"/>
        <v>100</v>
      </c>
    </row>
    <row r="114" spans="1:15" ht="25.5" customHeight="1">
      <c r="A114" s="1">
        <v>96</v>
      </c>
      <c r="B114" s="5" t="s">
        <v>233</v>
      </c>
      <c r="C114" s="5" t="s">
        <v>193</v>
      </c>
      <c r="D114" s="5" t="s">
        <v>193</v>
      </c>
      <c r="E114" s="5" t="s">
        <v>114</v>
      </c>
      <c r="F114" s="5" t="s">
        <v>216</v>
      </c>
      <c r="G114" s="5" t="s">
        <v>190</v>
      </c>
      <c r="H114" s="5" t="s">
        <v>236</v>
      </c>
      <c r="I114" s="60" t="s">
        <v>115</v>
      </c>
      <c r="J114" s="16">
        <v>769.92</v>
      </c>
      <c r="K114" s="20"/>
      <c r="L114" s="20"/>
      <c r="M114" s="16">
        <v>769.92</v>
      </c>
      <c r="N114" s="16">
        <v>769.92</v>
      </c>
      <c r="O114" s="65">
        <f t="shared" si="5"/>
        <v>100</v>
      </c>
    </row>
    <row r="115" spans="1:15" ht="13.5" customHeight="1">
      <c r="A115" s="1">
        <v>97</v>
      </c>
      <c r="B115" s="5" t="s">
        <v>233</v>
      </c>
      <c r="C115" s="5" t="s">
        <v>193</v>
      </c>
      <c r="D115" s="5" t="s">
        <v>193</v>
      </c>
      <c r="E115" s="5" t="s">
        <v>90</v>
      </c>
      <c r="F115" s="5" t="s">
        <v>189</v>
      </c>
      <c r="G115" s="5" t="s">
        <v>190</v>
      </c>
      <c r="H115" s="5" t="s">
        <v>236</v>
      </c>
      <c r="I115" s="8" t="s">
        <v>109</v>
      </c>
      <c r="J115" s="16">
        <f>J116</f>
        <v>747</v>
      </c>
      <c r="K115" s="16">
        <f>K116</f>
        <v>0</v>
      </c>
      <c r="L115" s="16">
        <f>L116</f>
        <v>0</v>
      </c>
      <c r="M115" s="16">
        <f>M116</f>
        <v>747</v>
      </c>
      <c r="N115" s="16">
        <f>N116</f>
        <v>747</v>
      </c>
      <c r="O115" s="65">
        <f t="shared" si="5"/>
        <v>100</v>
      </c>
    </row>
    <row r="116" spans="1:15" ht="105.75" customHeight="1">
      <c r="A116" s="1">
        <v>98</v>
      </c>
      <c r="B116" s="5" t="s">
        <v>233</v>
      </c>
      <c r="C116" s="5" t="s">
        <v>193</v>
      </c>
      <c r="D116" s="5" t="s">
        <v>193</v>
      </c>
      <c r="E116" s="5" t="s">
        <v>90</v>
      </c>
      <c r="F116" s="5" t="s">
        <v>216</v>
      </c>
      <c r="G116" s="5" t="s">
        <v>174</v>
      </c>
      <c r="H116" s="5" t="s">
        <v>236</v>
      </c>
      <c r="I116" s="59" t="s">
        <v>91</v>
      </c>
      <c r="J116" s="16">
        <v>747</v>
      </c>
      <c r="K116" s="20"/>
      <c r="L116" s="20"/>
      <c r="M116" s="16">
        <v>747</v>
      </c>
      <c r="N116" s="16">
        <v>747</v>
      </c>
      <c r="O116" s="65">
        <f t="shared" si="5"/>
        <v>100</v>
      </c>
    </row>
    <row r="117" spans="1:15" ht="30" customHeight="1">
      <c r="A117" s="1">
        <v>99</v>
      </c>
      <c r="B117" s="5" t="s">
        <v>233</v>
      </c>
      <c r="C117" s="5" t="s">
        <v>193</v>
      </c>
      <c r="D117" s="5" t="s">
        <v>193</v>
      </c>
      <c r="E117" s="5" t="s">
        <v>92</v>
      </c>
      <c r="F117" s="5" t="s">
        <v>189</v>
      </c>
      <c r="G117" s="5" t="s">
        <v>190</v>
      </c>
      <c r="H117" s="5" t="s">
        <v>236</v>
      </c>
      <c r="I117" s="4" t="s">
        <v>110</v>
      </c>
      <c r="J117" s="16">
        <f>J118</f>
        <v>1763.38</v>
      </c>
      <c r="K117" s="16">
        <f>K118</f>
        <v>0</v>
      </c>
      <c r="L117" s="16">
        <f>L118</f>
        <v>0</v>
      </c>
      <c r="M117" s="16">
        <f>M118</f>
        <v>1763.38</v>
      </c>
      <c r="N117" s="16">
        <f>N118</f>
        <v>1763.38</v>
      </c>
      <c r="O117" s="65">
        <f t="shared" si="5"/>
        <v>100</v>
      </c>
    </row>
    <row r="118" spans="1:15" ht="36" customHeight="1">
      <c r="A118" s="1">
        <v>100</v>
      </c>
      <c r="B118" s="5" t="s">
        <v>233</v>
      </c>
      <c r="C118" s="5" t="s">
        <v>193</v>
      </c>
      <c r="D118" s="5" t="s">
        <v>193</v>
      </c>
      <c r="E118" s="5" t="s">
        <v>92</v>
      </c>
      <c r="F118" s="5" t="s">
        <v>216</v>
      </c>
      <c r="G118" s="5" t="s">
        <v>190</v>
      </c>
      <c r="H118" s="5" t="s">
        <v>236</v>
      </c>
      <c r="I118" s="61" t="s">
        <v>93</v>
      </c>
      <c r="J118" s="16">
        <v>1763.38</v>
      </c>
      <c r="K118" s="20"/>
      <c r="L118" s="20"/>
      <c r="M118" s="16">
        <v>1763.38</v>
      </c>
      <c r="N118" s="16">
        <v>1763.38</v>
      </c>
      <c r="O118" s="65">
        <f t="shared" si="5"/>
        <v>100</v>
      </c>
    </row>
    <row r="119" spans="1:15" ht="36" customHeight="1">
      <c r="A119" s="1">
        <v>101</v>
      </c>
      <c r="B119" s="5" t="s">
        <v>233</v>
      </c>
      <c r="C119" s="5" t="s">
        <v>193</v>
      </c>
      <c r="D119" s="5" t="s">
        <v>193</v>
      </c>
      <c r="E119" s="5" t="s">
        <v>94</v>
      </c>
      <c r="F119" s="5" t="s">
        <v>189</v>
      </c>
      <c r="G119" s="5" t="s">
        <v>190</v>
      </c>
      <c r="H119" s="5" t="s">
        <v>236</v>
      </c>
      <c r="I119" s="35" t="s">
        <v>111</v>
      </c>
      <c r="J119" s="16">
        <f>J120</f>
        <v>1985.67</v>
      </c>
      <c r="K119" s="16">
        <f t="shared" ref="K119:N120" si="8">K120</f>
        <v>0</v>
      </c>
      <c r="L119" s="16">
        <f t="shared" si="8"/>
        <v>0</v>
      </c>
      <c r="M119" s="16">
        <f t="shared" si="8"/>
        <v>1985.67</v>
      </c>
      <c r="N119" s="16">
        <f t="shared" si="8"/>
        <v>1975.74</v>
      </c>
      <c r="O119" s="65">
        <f t="shared" si="5"/>
        <v>99.499916904621614</v>
      </c>
    </row>
    <row r="120" spans="1:15" ht="36" customHeight="1">
      <c r="A120" s="1">
        <v>102</v>
      </c>
      <c r="B120" s="5" t="s">
        <v>233</v>
      </c>
      <c r="C120" s="5" t="s">
        <v>193</v>
      </c>
      <c r="D120" s="5" t="s">
        <v>193</v>
      </c>
      <c r="E120" s="5" t="s">
        <v>94</v>
      </c>
      <c r="F120" s="5" t="s">
        <v>216</v>
      </c>
      <c r="G120" s="5" t="s">
        <v>113</v>
      </c>
      <c r="H120" s="5" t="s">
        <v>236</v>
      </c>
      <c r="I120" s="35" t="s">
        <v>112</v>
      </c>
      <c r="J120" s="16">
        <f>J121</f>
        <v>1985.67</v>
      </c>
      <c r="K120" s="16">
        <f t="shared" si="8"/>
        <v>0</v>
      </c>
      <c r="L120" s="16">
        <f t="shared" si="8"/>
        <v>0</v>
      </c>
      <c r="M120" s="16">
        <f t="shared" si="8"/>
        <v>1985.67</v>
      </c>
      <c r="N120" s="16">
        <f t="shared" si="8"/>
        <v>1975.74</v>
      </c>
      <c r="O120" s="65">
        <f t="shared" si="5"/>
        <v>99.499916904621614</v>
      </c>
    </row>
    <row r="121" spans="1:15" ht="80.25" customHeight="1">
      <c r="A121" s="1">
        <v>103</v>
      </c>
      <c r="B121" s="5" t="s">
        <v>233</v>
      </c>
      <c r="C121" s="5" t="s">
        <v>193</v>
      </c>
      <c r="D121" s="5" t="s">
        <v>193</v>
      </c>
      <c r="E121" s="5" t="s">
        <v>94</v>
      </c>
      <c r="F121" s="5" t="s">
        <v>216</v>
      </c>
      <c r="G121" s="5" t="s">
        <v>174</v>
      </c>
      <c r="H121" s="5" t="s">
        <v>236</v>
      </c>
      <c r="I121" s="59" t="s">
        <v>95</v>
      </c>
      <c r="J121" s="16">
        <v>1985.67</v>
      </c>
      <c r="K121" s="20"/>
      <c r="L121" s="20"/>
      <c r="M121" s="16">
        <v>1985.67</v>
      </c>
      <c r="N121" s="16">
        <v>1975.74</v>
      </c>
      <c r="O121" s="65">
        <f t="shared" si="5"/>
        <v>99.499916904621614</v>
      </c>
    </row>
    <row r="122" spans="1:15" ht="22.5" customHeight="1">
      <c r="A122" s="10">
        <v>104</v>
      </c>
      <c r="B122" s="7" t="s">
        <v>233</v>
      </c>
      <c r="C122" s="7" t="s">
        <v>193</v>
      </c>
      <c r="D122" s="7" t="s">
        <v>193</v>
      </c>
      <c r="E122" s="7" t="s">
        <v>235</v>
      </c>
      <c r="F122" s="7" t="s">
        <v>189</v>
      </c>
      <c r="G122" s="7" t="s">
        <v>190</v>
      </c>
      <c r="H122" s="7" t="s">
        <v>236</v>
      </c>
      <c r="I122" s="3" t="s">
        <v>51</v>
      </c>
      <c r="J122" s="20">
        <f>J123</f>
        <v>162068.14000000001</v>
      </c>
      <c r="K122" s="20">
        <f>K123</f>
        <v>0</v>
      </c>
      <c r="L122" s="20">
        <f>L123</f>
        <v>0</v>
      </c>
      <c r="M122" s="20">
        <f>M123</f>
        <v>162068.14000000001</v>
      </c>
      <c r="N122" s="20">
        <f>N123</f>
        <v>144948.27000000002</v>
      </c>
      <c r="O122" s="66">
        <f t="shared" si="5"/>
        <v>89.436622151645608</v>
      </c>
    </row>
    <row r="123" spans="1:15" ht="17.25" customHeight="1">
      <c r="A123" s="10">
        <v>105</v>
      </c>
      <c r="B123" s="7" t="s">
        <v>233</v>
      </c>
      <c r="C123" s="7" t="s">
        <v>193</v>
      </c>
      <c r="D123" s="7" t="s">
        <v>193</v>
      </c>
      <c r="E123" s="7" t="s">
        <v>235</v>
      </c>
      <c r="F123" s="7" t="s">
        <v>216</v>
      </c>
      <c r="G123" s="7" t="s">
        <v>190</v>
      </c>
      <c r="H123" s="7" t="s">
        <v>236</v>
      </c>
      <c r="I123" s="12" t="s">
        <v>52</v>
      </c>
      <c r="J123" s="20">
        <f>J124+J125+J126+J127+J128+J129+J130+J131+J132+J133+J134+J135+J136+J137+J138+J139+J140+J141+J142+J143+J144+J145+J146+J147</f>
        <v>162068.14000000001</v>
      </c>
      <c r="K123" s="20">
        <f>K124+K125+K126+K127+K128+K129+K130+K131+K132+K133+K134+K135+K136+K137+K138+K139+K140+K141+K142+K143+K144+K145+K146+K147</f>
        <v>0</v>
      </c>
      <c r="L123" s="20">
        <f>L124+L125+L126+L127+L128+L129+L130+L131+L132+L133+L134+L135+L136+L137+L138+L139+L140+L141+L142+L143+L144+L145+L146+L147</f>
        <v>0</v>
      </c>
      <c r="M123" s="20">
        <f>M124+M125+M126+M127+M128+M129+M130+M131+M132+M133+M134+M135+M136+M137+M138+M139+M140+M141+M142+M143+M144+M145+M146+M147</f>
        <v>162068.14000000001</v>
      </c>
      <c r="N123" s="20">
        <f>N124+N125+N126+N127+N128+N129+N130+N131+N132+N133+N134+N135+N136+N137+N138+N139+N140+N141+N142+N143+N144+N145+N146+N147</f>
        <v>144948.27000000002</v>
      </c>
      <c r="O123" s="66">
        <f t="shared" si="5"/>
        <v>89.436622151645608</v>
      </c>
    </row>
    <row r="124" spans="1:15" ht="70.5" customHeight="1">
      <c r="A124" s="1">
        <v>106</v>
      </c>
      <c r="B124" s="15" t="s">
        <v>233</v>
      </c>
      <c r="C124" s="15" t="s">
        <v>193</v>
      </c>
      <c r="D124" s="15" t="s">
        <v>193</v>
      </c>
      <c r="E124" s="15" t="s">
        <v>235</v>
      </c>
      <c r="F124" s="15" t="s">
        <v>216</v>
      </c>
      <c r="G124" s="15" t="s">
        <v>75</v>
      </c>
      <c r="H124" s="15" t="s">
        <v>236</v>
      </c>
      <c r="I124" s="57" t="s">
        <v>76</v>
      </c>
      <c r="J124" s="27">
        <v>14995</v>
      </c>
      <c r="K124" s="27"/>
      <c r="L124" s="27"/>
      <c r="M124" s="27">
        <v>14995</v>
      </c>
      <c r="N124" s="27">
        <v>14995</v>
      </c>
      <c r="O124" s="65">
        <f t="shared" si="5"/>
        <v>100</v>
      </c>
    </row>
    <row r="125" spans="1:15" ht="84.75" customHeight="1">
      <c r="A125" s="1">
        <v>107</v>
      </c>
      <c r="B125" s="15" t="s">
        <v>233</v>
      </c>
      <c r="C125" s="15" t="s">
        <v>193</v>
      </c>
      <c r="D125" s="15" t="s">
        <v>193</v>
      </c>
      <c r="E125" s="15" t="s">
        <v>235</v>
      </c>
      <c r="F125" s="15" t="s">
        <v>216</v>
      </c>
      <c r="G125" s="15" t="s">
        <v>77</v>
      </c>
      <c r="H125" s="15" t="s">
        <v>236</v>
      </c>
      <c r="I125" s="57" t="s">
        <v>78</v>
      </c>
      <c r="J125" s="27">
        <v>338.2</v>
      </c>
      <c r="K125" s="27"/>
      <c r="L125" s="27"/>
      <c r="M125" s="27">
        <v>338.2</v>
      </c>
      <c r="N125" s="27">
        <v>338.2</v>
      </c>
      <c r="O125" s="65">
        <f t="shared" si="5"/>
        <v>100</v>
      </c>
    </row>
    <row r="126" spans="1:15" ht="144" customHeight="1">
      <c r="A126" s="1">
        <v>108</v>
      </c>
      <c r="B126" s="15" t="s">
        <v>233</v>
      </c>
      <c r="C126" s="15" t="s">
        <v>193</v>
      </c>
      <c r="D126" s="15" t="s">
        <v>193</v>
      </c>
      <c r="E126" s="15" t="s">
        <v>235</v>
      </c>
      <c r="F126" s="15" t="s">
        <v>216</v>
      </c>
      <c r="G126" s="15" t="s">
        <v>96</v>
      </c>
      <c r="H126" s="15" t="s">
        <v>236</v>
      </c>
      <c r="I126" s="59" t="s">
        <v>98</v>
      </c>
      <c r="J126" s="27">
        <v>50.8</v>
      </c>
      <c r="K126" s="27"/>
      <c r="L126" s="27"/>
      <c r="M126" s="27">
        <v>50.8</v>
      </c>
      <c r="N126" s="27">
        <v>50.8</v>
      </c>
      <c r="O126" s="65">
        <f t="shared" si="5"/>
        <v>100</v>
      </c>
    </row>
    <row r="127" spans="1:15" ht="84.75" customHeight="1">
      <c r="A127" s="1">
        <v>109</v>
      </c>
      <c r="B127" s="15" t="s">
        <v>233</v>
      </c>
      <c r="C127" s="15" t="s">
        <v>193</v>
      </c>
      <c r="D127" s="15" t="s">
        <v>193</v>
      </c>
      <c r="E127" s="15" t="s">
        <v>235</v>
      </c>
      <c r="F127" s="15" t="s">
        <v>216</v>
      </c>
      <c r="G127" s="15" t="s">
        <v>99</v>
      </c>
      <c r="H127" s="15" t="s">
        <v>236</v>
      </c>
      <c r="I127" s="59" t="s">
        <v>100</v>
      </c>
      <c r="J127" s="27">
        <v>356.15</v>
      </c>
      <c r="K127" s="27"/>
      <c r="L127" s="27"/>
      <c r="M127" s="27">
        <v>356.15</v>
      </c>
      <c r="N127" s="27">
        <v>342.85</v>
      </c>
      <c r="O127" s="65">
        <f t="shared" si="5"/>
        <v>96.265618419205396</v>
      </c>
    </row>
    <row r="128" spans="1:15" ht="127.5" customHeight="1">
      <c r="A128" s="1">
        <v>110</v>
      </c>
      <c r="B128" s="15" t="s">
        <v>233</v>
      </c>
      <c r="C128" s="15" t="s">
        <v>193</v>
      </c>
      <c r="D128" s="15" t="s">
        <v>193</v>
      </c>
      <c r="E128" s="15" t="s">
        <v>235</v>
      </c>
      <c r="F128" s="15" t="s">
        <v>216</v>
      </c>
      <c r="G128" s="15" t="s">
        <v>101</v>
      </c>
      <c r="H128" s="15" t="s">
        <v>236</v>
      </c>
      <c r="I128" s="58" t="s">
        <v>102</v>
      </c>
      <c r="J128" s="27">
        <v>101.4</v>
      </c>
      <c r="K128" s="27"/>
      <c r="L128" s="27"/>
      <c r="M128" s="27">
        <v>101.4</v>
      </c>
      <c r="N128" s="27">
        <v>101.4</v>
      </c>
      <c r="O128" s="65">
        <f t="shared" si="5"/>
        <v>100</v>
      </c>
    </row>
    <row r="129" spans="1:15" ht="109.5" customHeight="1">
      <c r="A129" s="1">
        <v>111</v>
      </c>
      <c r="B129" s="15" t="s">
        <v>233</v>
      </c>
      <c r="C129" s="15" t="s">
        <v>193</v>
      </c>
      <c r="D129" s="15" t="s">
        <v>193</v>
      </c>
      <c r="E129" s="15" t="s">
        <v>235</v>
      </c>
      <c r="F129" s="15" t="s">
        <v>216</v>
      </c>
      <c r="G129" s="15" t="s">
        <v>79</v>
      </c>
      <c r="H129" s="15" t="s">
        <v>236</v>
      </c>
      <c r="I129" s="57" t="s">
        <v>80</v>
      </c>
      <c r="J129" s="27">
        <v>2450</v>
      </c>
      <c r="K129" s="27"/>
      <c r="L129" s="27"/>
      <c r="M129" s="27">
        <v>2450</v>
      </c>
      <c r="N129" s="27">
        <v>2450</v>
      </c>
      <c r="O129" s="65">
        <f t="shared" si="5"/>
        <v>100</v>
      </c>
    </row>
    <row r="130" spans="1:15" ht="68.25" customHeight="1">
      <c r="A130" s="1">
        <v>112</v>
      </c>
      <c r="B130" s="15" t="s">
        <v>233</v>
      </c>
      <c r="C130" s="15" t="s">
        <v>193</v>
      </c>
      <c r="D130" s="15" t="s">
        <v>193</v>
      </c>
      <c r="E130" s="15" t="s">
        <v>235</v>
      </c>
      <c r="F130" s="15" t="s">
        <v>216</v>
      </c>
      <c r="G130" s="15" t="s">
        <v>81</v>
      </c>
      <c r="H130" s="15" t="s">
        <v>236</v>
      </c>
      <c r="I130" s="57" t="s">
        <v>82</v>
      </c>
      <c r="J130" s="27">
        <v>1158.83</v>
      </c>
      <c r="K130" s="27"/>
      <c r="L130" s="27"/>
      <c r="M130" s="27">
        <v>1158.83</v>
      </c>
      <c r="N130" s="27">
        <v>976.73</v>
      </c>
      <c r="O130" s="65">
        <f t="shared" si="5"/>
        <v>84.285874545878187</v>
      </c>
    </row>
    <row r="131" spans="1:15" ht="95.25" customHeight="1">
      <c r="A131" s="1">
        <v>113</v>
      </c>
      <c r="B131" s="15" t="s">
        <v>233</v>
      </c>
      <c r="C131" s="15" t="s">
        <v>193</v>
      </c>
      <c r="D131" s="15" t="s">
        <v>193</v>
      </c>
      <c r="E131" s="15" t="s">
        <v>235</v>
      </c>
      <c r="F131" s="15" t="s">
        <v>216</v>
      </c>
      <c r="G131" s="15" t="s">
        <v>83</v>
      </c>
      <c r="H131" s="15" t="s">
        <v>236</v>
      </c>
      <c r="I131" s="57" t="s">
        <v>84</v>
      </c>
      <c r="J131" s="27">
        <v>13232.8</v>
      </c>
      <c r="K131" s="27"/>
      <c r="L131" s="27"/>
      <c r="M131" s="27">
        <v>13232.8</v>
      </c>
      <c r="N131" s="27">
        <v>13232.8</v>
      </c>
      <c r="O131" s="65">
        <f t="shared" si="5"/>
        <v>100</v>
      </c>
    </row>
    <row r="132" spans="1:15" ht="93.75" customHeight="1">
      <c r="A132" s="1">
        <v>114</v>
      </c>
      <c r="B132" s="5" t="s">
        <v>233</v>
      </c>
      <c r="C132" s="5" t="s">
        <v>193</v>
      </c>
      <c r="D132" s="5" t="s">
        <v>193</v>
      </c>
      <c r="E132" s="5" t="s">
        <v>235</v>
      </c>
      <c r="F132" s="5" t="s">
        <v>216</v>
      </c>
      <c r="G132" s="5" t="s">
        <v>55</v>
      </c>
      <c r="H132" s="5" t="s">
        <v>236</v>
      </c>
      <c r="I132" s="53" t="s">
        <v>69</v>
      </c>
      <c r="J132" s="16">
        <v>181.57</v>
      </c>
      <c r="K132" s="16"/>
      <c r="L132" s="16"/>
      <c r="M132" s="16">
        <v>181.57</v>
      </c>
      <c r="N132" s="16">
        <v>181.57</v>
      </c>
      <c r="O132" s="65">
        <f t="shared" si="5"/>
        <v>100</v>
      </c>
    </row>
    <row r="133" spans="1:15" s="32" customFormat="1" ht="63.75" customHeight="1">
      <c r="A133" s="1">
        <v>115</v>
      </c>
      <c r="B133" s="50" t="s">
        <v>233</v>
      </c>
      <c r="C133" s="50" t="s">
        <v>193</v>
      </c>
      <c r="D133" s="50" t="s">
        <v>193</v>
      </c>
      <c r="E133" s="50" t="s">
        <v>235</v>
      </c>
      <c r="F133" s="50" t="s">
        <v>216</v>
      </c>
      <c r="G133" s="50" t="s">
        <v>273</v>
      </c>
      <c r="H133" s="50" t="s">
        <v>236</v>
      </c>
      <c r="I133" s="51" t="s">
        <v>9</v>
      </c>
      <c r="J133" s="52">
        <v>228.2</v>
      </c>
      <c r="K133" s="52"/>
      <c r="L133" s="52"/>
      <c r="M133" s="52">
        <v>228.2</v>
      </c>
      <c r="N133" s="52">
        <v>228.2</v>
      </c>
      <c r="O133" s="65">
        <f t="shared" si="5"/>
        <v>100</v>
      </c>
    </row>
    <row r="134" spans="1:15" s="32" customFormat="1" ht="63.75" customHeight="1">
      <c r="A134" s="1">
        <v>116</v>
      </c>
      <c r="B134" s="50" t="s">
        <v>233</v>
      </c>
      <c r="C134" s="50" t="s">
        <v>193</v>
      </c>
      <c r="D134" s="50" t="s">
        <v>193</v>
      </c>
      <c r="E134" s="50" t="s">
        <v>235</v>
      </c>
      <c r="F134" s="50" t="s">
        <v>216</v>
      </c>
      <c r="G134" s="50" t="s">
        <v>103</v>
      </c>
      <c r="H134" s="50" t="s">
        <v>236</v>
      </c>
      <c r="I134" s="45" t="s">
        <v>104</v>
      </c>
      <c r="J134" s="52">
        <v>1499.85</v>
      </c>
      <c r="K134" s="52"/>
      <c r="L134" s="52"/>
      <c r="M134" s="52">
        <v>1499.85</v>
      </c>
      <c r="N134" s="52">
        <v>1499.85</v>
      </c>
      <c r="O134" s="65">
        <f t="shared" si="5"/>
        <v>100</v>
      </c>
    </row>
    <row r="135" spans="1:15" s="32" customFormat="1" ht="84.75" customHeight="1">
      <c r="A135" s="1">
        <v>117</v>
      </c>
      <c r="B135" s="15" t="s">
        <v>233</v>
      </c>
      <c r="C135" s="15" t="s">
        <v>193</v>
      </c>
      <c r="D135" s="15" t="s">
        <v>193</v>
      </c>
      <c r="E135" s="15" t="s">
        <v>235</v>
      </c>
      <c r="F135" s="15" t="s">
        <v>216</v>
      </c>
      <c r="G135" s="15" t="s">
        <v>56</v>
      </c>
      <c r="H135" s="15" t="s">
        <v>236</v>
      </c>
      <c r="I135" s="44" t="s">
        <v>57</v>
      </c>
      <c r="J135" s="27">
        <v>300.7</v>
      </c>
      <c r="K135" s="27"/>
      <c r="L135" s="27"/>
      <c r="M135" s="27">
        <v>300.7</v>
      </c>
      <c r="N135" s="27">
        <v>300.7</v>
      </c>
      <c r="O135" s="65">
        <f t="shared" si="5"/>
        <v>100</v>
      </c>
    </row>
    <row r="136" spans="1:15" s="32" customFormat="1" ht="78" customHeight="1">
      <c r="A136" s="1">
        <v>118</v>
      </c>
      <c r="B136" s="15" t="s">
        <v>233</v>
      </c>
      <c r="C136" s="15" t="s">
        <v>193</v>
      </c>
      <c r="D136" s="15" t="s">
        <v>193</v>
      </c>
      <c r="E136" s="15" t="s">
        <v>235</v>
      </c>
      <c r="F136" s="15" t="s">
        <v>216</v>
      </c>
      <c r="G136" s="15" t="s">
        <v>58</v>
      </c>
      <c r="H136" s="15" t="s">
        <v>236</v>
      </c>
      <c r="I136" s="44" t="s">
        <v>71</v>
      </c>
      <c r="J136" s="27">
        <v>883.9</v>
      </c>
      <c r="K136" s="27"/>
      <c r="L136" s="27"/>
      <c r="M136" s="27">
        <v>883.9</v>
      </c>
      <c r="N136" s="27">
        <v>883.9</v>
      </c>
      <c r="O136" s="65">
        <f t="shared" si="5"/>
        <v>100</v>
      </c>
    </row>
    <row r="137" spans="1:15" s="32" customFormat="1" ht="112.5" customHeight="1">
      <c r="A137" s="1">
        <v>119</v>
      </c>
      <c r="B137" s="15" t="s">
        <v>233</v>
      </c>
      <c r="C137" s="15" t="s">
        <v>193</v>
      </c>
      <c r="D137" s="15" t="s">
        <v>193</v>
      </c>
      <c r="E137" s="15" t="s">
        <v>235</v>
      </c>
      <c r="F137" s="15" t="s">
        <v>216</v>
      </c>
      <c r="G137" s="15" t="s">
        <v>276</v>
      </c>
      <c r="H137" s="15" t="s">
        <v>236</v>
      </c>
      <c r="I137" s="37" t="s">
        <v>13</v>
      </c>
      <c r="J137" s="27">
        <v>70159.899999999994</v>
      </c>
      <c r="K137" s="27"/>
      <c r="L137" s="27"/>
      <c r="M137" s="27">
        <v>70159.899999999994</v>
      </c>
      <c r="N137" s="27">
        <v>70159.899999999994</v>
      </c>
      <c r="O137" s="65">
        <f t="shared" si="5"/>
        <v>100</v>
      </c>
    </row>
    <row r="138" spans="1:15" s="32" customFormat="1" ht="106.5" customHeight="1" thickBot="1">
      <c r="A138" s="1">
        <v>120</v>
      </c>
      <c r="B138" s="15" t="s">
        <v>233</v>
      </c>
      <c r="C138" s="15" t="s">
        <v>193</v>
      </c>
      <c r="D138" s="15" t="s">
        <v>193</v>
      </c>
      <c r="E138" s="15" t="s">
        <v>235</v>
      </c>
      <c r="F138" s="15" t="s">
        <v>216</v>
      </c>
      <c r="G138" s="15" t="s">
        <v>275</v>
      </c>
      <c r="H138" s="15" t="s">
        <v>236</v>
      </c>
      <c r="I138" s="37" t="s">
        <v>12</v>
      </c>
      <c r="J138" s="27">
        <v>120</v>
      </c>
      <c r="K138" s="27"/>
      <c r="L138" s="27"/>
      <c r="M138" s="27">
        <v>120</v>
      </c>
      <c r="N138" s="27">
        <v>120</v>
      </c>
      <c r="O138" s="65">
        <f t="shared" si="5"/>
        <v>100</v>
      </c>
    </row>
    <row r="139" spans="1:15" s="32" customFormat="1" ht="106.5" customHeight="1" thickBot="1">
      <c r="A139" s="1">
        <v>121</v>
      </c>
      <c r="B139" s="15" t="s">
        <v>233</v>
      </c>
      <c r="C139" s="15" t="s">
        <v>193</v>
      </c>
      <c r="D139" s="15" t="s">
        <v>193</v>
      </c>
      <c r="E139" s="15" t="s">
        <v>235</v>
      </c>
      <c r="F139" s="15" t="s">
        <v>216</v>
      </c>
      <c r="G139" s="15" t="s">
        <v>74</v>
      </c>
      <c r="H139" s="15" t="s">
        <v>236</v>
      </c>
      <c r="I139" s="49" t="s">
        <v>73</v>
      </c>
      <c r="J139" s="27">
        <v>2260.1</v>
      </c>
      <c r="K139" s="27"/>
      <c r="L139" s="27"/>
      <c r="M139" s="27">
        <v>2260.1</v>
      </c>
      <c r="N139" s="27">
        <v>2131.8000000000002</v>
      </c>
      <c r="O139" s="65">
        <f t="shared" si="5"/>
        <v>94.323260032741928</v>
      </c>
    </row>
    <row r="140" spans="1:15" s="32" customFormat="1" ht="190.5" customHeight="1">
      <c r="A140" s="1">
        <v>122</v>
      </c>
      <c r="B140" s="15" t="s">
        <v>233</v>
      </c>
      <c r="C140" s="15" t="s">
        <v>193</v>
      </c>
      <c r="D140" s="15" t="s">
        <v>193</v>
      </c>
      <c r="E140" s="15" t="s">
        <v>235</v>
      </c>
      <c r="F140" s="15" t="s">
        <v>216</v>
      </c>
      <c r="G140" s="15" t="s">
        <v>105</v>
      </c>
      <c r="H140" s="15" t="s">
        <v>236</v>
      </c>
      <c r="I140" s="45" t="s">
        <v>106</v>
      </c>
      <c r="J140" s="27">
        <v>6600</v>
      </c>
      <c r="K140" s="27"/>
      <c r="L140" s="27"/>
      <c r="M140" s="27">
        <v>6600</v>
      </c>
      <c r="N140" s="27">
        <v>6592</v>
      </c>
      <c r="O140" s="65">
        <f t="shared" si="5"/>
        <v>99.878787878787875</v>
      </c>
    </row>
    <row r="141" spans="1:15" s="32" customFormat="1" ht="84.75" customHeight="1">
      <c r="A141" s="1">
        <v>123</v>
      </c>
      <c r="B141" s="15" t="s">
        <v>233</v>
      </c>
      <c r="C141" s="15" t="s">
        <v>193</v>
      </c>
      <c r="D141" s="15" t="s">
        <v>193</v>
      </c>
      <c r="E141" s="15" t="s">
        <v>235</v>
      </c>
      <c r="F141" s="15" t="s">
        <v>216</v>
      </c>
      <c r="G141" s="15" t="s">
        <v>277</v>
      </c>
      <c r="H141" s="15" t="s">
        <v>236</v>
      </c>
      <c r="I141" s="37" t="s">
        <v>11</v>
      </c>
      <c r="J141" s="27">
        <v>1774.3</v>
      </c>
      <c r="K141" s="27"/>
      <c r="L141" s="27"/>
      <c r="M141" s="27">
        <v>1774.3</v>
      </c>
      <c r="N141" s="27">
        <v>1774.3</v>
      </c>
      <c r="O141" s="65">
        <f t="shared" si="5"/>
        <v>100</v>
      </c>
    </row>
    <row r="142" spans="1:15" s="32" customFormat="1" ht="103.5" customHeight="1">
      <c r="A142" s="54">
        <v>124</v>
      </c>
      <c r="B142" s="15" t="s">
        <v>233</v>
      </c>
      <c r="C142" s="15" t="s">
        <v>193</v>
      </c>
      <c r="D142" s="15" t="s">
        <v>193</v>
      </c>
      <c r="E142" s="15" t="s">
        <v>235</v>
      </c>
      <c r="F142" s="15" t="s">
        <v>216</v>
      </c>
      <c r="G142" s="15" t="s">
        <v>85</v>
      </c>
      <c r="H142" s="15" t="s">
        <v>236</v>
      </c>
      <c r="I142" s="37" t="s">
        <v>86</v>
      </c>
      <c r="J142" s="27">
        <v>276.60000000000002</v>
      </c>
      <c r="K142" s="27"/>
      <c r="L142" s="27"/>
      <c r="M142" s="27">
        <v>276.60000000000002</v>
      </c>
      <c r="N142" s="27">
        <v>226.63</v>
      </c>
      <c r="O142" s="65">
        <f t="shared" si="5"/>
        <v>81.934201012292107</v>
      </c>
    </row>
    <row r="143" spans="1:15" s="32" customFormat="1" ht="82.5" customHeight="1">
      <c r="A143" s="1">
        <v>125</v>
      </c>
      <c r="B143" s="15" t="s">
        <v>233</v>
      </c>
      <c r="C143" s="15" t="s">
        <v>193</v>
      </c>
      <c r="D143" s="15" t="s">
        <v>193</v>
      </c>
      <c r="E143" s="15" t="s">
        <v>235</v>
      </c>
      <c r="F143" s="15" t="s">
        <v>216</v>
      </c>
      <c r="G143" s="15" t="s">
        <v>274</v>
      </c>
      <c r="H143" s="15" t="s">
        <v>236</v>
      </c>
      <c r="I143" s="37" t="s">
        <v>10</v>
      </c>
      <c r="J143" s="27">
        <v>1846</v>
      </c>
      <c r="K143" s="27"/>
      <c r="L143" s="27"/>
      <c r="M143" s="27">
        <v>1846</v>
      </c>
      <c r="N143" s="27">
        <v>1846</v>
      </c>
      <c r="O143" s="65">
        <f t="shared" si="5"/>
        <v>100</v>
      </c>
    </row>
    <row r="144" spans="1:15" s="32" customFormat="1" ht="103.5" customHeight="1">
      <c r="A144" s="1">
        <v>126</v>
      </c>
      <c r="B144" s="15" t="s">
        <v>233</v>
      </c>
      <c r="C144" s="15" t="s">
        <v>193</v>
      </c>
      <c r="D144" s="15" t="s">
        <v>193</v>
      </c>
      <c r="E144" s="15" t="s">
        <v>235</v>
      </c>
      <c r="F144" s="15" t="s">
        <v>216</v>
      </c>
      <c r="G144" s="15" t="s">
        <v>59</v>
      </c>
      <c r="H144" s="15" t="s">
        <v>236</v>
      </c>
      <c r="I144" s="45" t="s">
        <v>60</v>
      </c>
      <c r="J144" s="27">
        <v>10771.44</v>
      </c>
      <c r="K144" s="27"/>
      <c r="L144" s="27"/>
      <c r="M144" s="27">
        <v>10771.44</v>
      </c>
      <c r="N144" s="27">
        <v>6014.16</v>
      </c>
      <c r="O144" s="65">
        <f t="shared" si="5"/>
        <v>55.834317417169842</v>
      </c>
    </row>
    <row r="145" spans="1:15" s="32" customFormat="1" ht="145.5" customHeight="1">
      <c r="A145" s="1">
        <v>127</v>
      </c>
      <c r="B145" s="15" t="s">
        <v>233</v>
      </c>
      <c r="C145" s="15" t="s">
        <v>193</v>
      </c>
      <c r="D145" s="15" t="s">
        <v>193</v>
      </c>
      <c r="E145" s="15" t="s">
        <v>235</v>
      </c>
      <c r="F145" s="15" t="s">
        <v>216</v>
      </c>
      <c r="G145" s="15" t="s">
        <v>40</v>
      </c>
      <c r="H145" s="15" t="s">
        <v>236</v>
      </c>
      <c r="I145" s="39" t="s">
        <v>43</v>
      </c>
      <c r="J145" s="27">
        <v>27593.7</v>
      </c>
      <c r="K145" s="27"/>
      <c r="L145" s="27"/>
      <c r="M145" s="27">
        <v>27593.7</v>
      </c>
      <c r="N145" s="27">
        <v>15637.2</v>
      </c>
      <c r="O145" s="65">
        <f t="shared" si="5"/>
        <v>56.669457158699267</v>
      </c>
    </row>
    <row r="146" spans="1:15" s="32" customFormat="1" ht="82.5" customHeight="1">
      <c r="A146" s="54">
        <v>128</v>
      </c>
      <c r="B146" s="15" t="s">
        <v>233</v>
      </c>
      <c r="C146" s="15" t="s">
        <v>193</v>
      </c>
      <c r="D146" s="15" t="s">
        <v>193</v>
      </c>
      <c r="E146" s="15" t="s">
        <v>235</v>
      </c>
      <c r="F146" s="15" t="s">
        <v>216</v>
      </c>
      <c r="G146" s="15" t="s">
        <v>87</v>
      </c>
      <c r="H146" s="15" t="s">
        <v>236</v>
      </c>
      <c r="I146" s="56" t="s">
        <v>88</v>
      </c>
      <c r="J146" s="27">
        <v>1888.7</v>
      </c>
      <c r="K146" s="27"/>
      <c r="L146" s="27"/>
      <c r="M146" s="27">
        <v>1888.7</v>
      </c>
      <c r="N146" s="27">
        <v>1879.28</v>
      </c>
      <c r="O146" s="65">
        <f t="shared" si="5"/>
        <v>99.501244242071266</v>
      </c>
    </row>
    <row r="147" spans="1:15" s="32" customFormat="1" ht="109.5" customHeight="1">
      <c r="A147" s="54">
        <v>129</v>
      </c>
      <c r="B147" s="15" t="s">
        <v>233</v>
      </c>
      <c r="C147" s="15" t="s">
        <v>193</v>
      </c>
      <c r="D147" s="15" t="s">
        <v>193</v>
      </c>
      <c r="E147" s="15" t="s">
        <v>235</v>
      </c>
      <c r="F147" s="15" t="s">
        <v>216</v>
      </c>
      <c r="G147" s="15" t="s">
        <v>107</v>
      </c>
      <c r="H147" s="15" t="s">
        <v>236</v>
      </c>
      <c r="I147" s="45" t="s">
        <v>108</v>
      </c>
      <c r="J147" s="27">
        <v>3000</v>
      </c>
      <c r="K147" s="27"/>
      <c r="L147" s="27"/>
      <c r="M147" s="27">
        <v>3000</v>
      </c>
      <c r="N147" s="27">
        <v>2985</v>
      </c>
      <c r="O147" s="65">
        <f t="shared" si="5"/>
        <v>99.5</v>
      </c>
    </row>
    <row r="148" spans="1:15" ht="27.75" customHeight="1">
      <c r="A148" s="10">
        <v>130</v>
      </c>
      <c r="B148" s="7">
        <v>2</v>
      </c>
      <c r="C148" s="7" t="s">
        <v>193</v>
      </c>
      <c r="D148" s="7" t="s">
        <v>217</v>
      </c>
      <c r="E148" s="7" t="s">
        <v>188</v>
      </c>
      <c r="F148" s="7" t="s">
        <v>189</v>
      </c>
      <c r="G148" s="7" t="s">
        <v>190</v>
      </c>
      <c r="H148" s="7">
        <v>151</v>
      </c>
      <c r="I148" s="3" t="s">
        <v>215</v>
      </c>
      <c r="J148" s="26">
        <f>J152+J153+J149+J174+J171</f>
        <v>243142.76</v>
      </c>
      <c r="K148" s="26">
        <f>K152+K153+K149+K174+K171</f>
        <v>0</v>
      </c>
      <c r="L148" s="26">
        <f>L152+L153+L149+L174+L171</f>
        <v>0</v>
      </c>
      <c r="M148" s="26">
        <f>M152+M153+M149+M174+M171</f>
        <v>243142.76</v>
      </c>
      <c r="N148" s="26">
        <f>N152+N153+N149+N174+N171</f>
        <v>238941.44</v>
      </c>
      <c r="O148" s="66">
        <f t="shared" si="5"/>
        <v>98.27207686545961</v>
      </c>
    </row>
    <row r="149" spans="1:15" ht="39" customHeight="1">
      <c r="A149" s="1">
        <v>131</v>
      </c>
      <c r="B149" s="5" t="s">
        <v>233</v>
      </c>
      <c r="C149" s="5" t="s">
        <v>193</v>
      </c>
      <c r="D149" s="5" t="s">
        <v>217</v>
      </c>
      <c r="E149" s="5" t="s">
        <v>181</v>
      </c>
      <c r="F149" s="5" t="s">
        <v>189</v>
      </c>
      <c r="G149" s="5" t="s">
        <v>190</v>
      </c>
      <c r="H149" s="5" t="s">
        <v>236</v>
      </c>
      <c r="I149" s="2" t="s">
        <v>291</v>
      </c>
      <c r="J149" s="27">
        <f>J150</f>
        <v>8.41</v>
      </c>
      <c r="K149" s="27">
        <f>K150</f>
        <v>0</v>
      </c>
      <c r="L149" s="27">
        <f>L150</f>
        <v>0</v>
      </c>
      <c r="M149" s="27">
        <f>M150</f>
        <v>8.41</v>
      </c>
      <c r="N149" s="27">
        <f>N150</f>
        <v>8.41</v>
      </c>
      <c r="O149" s="65">
        <f t="shared" ref="O149:O186" si="9">N149/M149*100</f>
        <v>100</v>
      </c>
    </row>
    <row r="150" spans="1:15" ht="39.75" customHeight="1">
      <c r="A150" s="1">
        <v>132</v>
      </c>
      <c r="B150" s="5" t="s">
        <v>233</v>
      </c>
      <c r="C150" s="5" t="s">
        <v>193</v>
      </c>
      <c r="D150" s="5" t="s">
        <v>217</v>
      </c>
      <c r="E150" s="5" t="s">
        <v>181</v>
      </c>
      <c r="F150" s="5" t="s">
        <v>216</v>
      </c>
      <c r="G150" s="5" t="s">
        <v>190</v>
      </c>
      <c r="H150" s="5" t="s">
        <v>236</v>
      </c>
      <c r="I150" s="4" t="s">
        <v>292</v>
      </c>
      <c r="J150" s="27">
        <v>8.41</v>
      </c>
      <c r="K150" s="27"/>
      <c r="L150" s="27"/>
      <c r="M150" s="27">
        <v>8.41</v>
      </c>
      <c r="N150" s="27">
        <v>8.41</v>
      </c>
      <c r="O150" s="65">
        <f t="shared" si="9"/>
        <v>100</v>
      </c>
    </row>
    <row r="151" spans="1:15" s="32" customFormat="1" ht="27" customHeight="1">
      <c r="A151" s="1">
        <v>133</v>
      </c>
      <c r="B151" s="15" t="s">
        <v>233</v>
      </c>
      <c r="C151" s="15" t="s">
        <v>193</v>
      </c>
      <c r="D151" s="15" t="s">
        <v>217</v>
      </c>
      <c r="E151" s="15" t="s">
        <v>228</v>
      </c>
      <c r="F151" s="15" t="s">
        <v>189</v>
      </c>
      <c r="G151" s="15" t="s">
        <v>190</v>
      </c>
      <c r="H151" s="15" t="s">
        <v>236</v>
      </c>
      <c r="I151" s="38" t="s">
        <v>297</v>
      </c>
      <c r="J151" s="27">
        <f>J152</f>
        <v>465.1</v>
      </c>
      <c r="K151" s="27">
        <f>K152</f>
        <v>0</v>
      </c>
      <c r="L151" s="27">
        <f>L152</f>
        <v>0</v>
      </c>
      <c r="M151" s="27">
        <f>M152</f>
        <v>465.1</v>
      </c>
      <c r="N151" s="27">
        <f>N152</f>
        <v>455.96</v>
      </c>
      <c r="O151" s="65">
        <f t="shared" si="9"/>
        <v>98.034831219092652</v>
      </c>
    </row>
    <row r="152" spans="1:15" s="32" customFormat="1" ht="39" customHeight="1">
      <c r="A152" s="1">
        <v>134</v>
      </c>
      <c r="B152" s="15" t="s">
        <v>233</v>
      </c>
      <c r="C152" s="15" t="s">
        <v>193</v>
      </c>
      <c r="D152" s="15" t="s">
        <v>217</v>
      </c>
      <c r="E152" s="15" t="s">
        <v>228</v>
      </c>
      <c r="F152" s="15" t="s">
        <v>216</v>
      </c>
      <c r="G152" s="15" t="s">
        <v>190</v>
      </c>
      <c r="H152" s="15" t="s">
        <v>236</v>
      </c>
      <c r="I152" s="38" t="s">
        <v>298</v>
      </c>
      <c r="J152" s="27">
        <v>465.1</v>
      </c>
      <c r="K152" s="27"/>
      <c r="L152" s="27"/>
      <c r="M152" s="27">
        <v>465.1</v>
      </c>
      <c r="N152" s="27">
        <v>455.96</v>
      </c>
      <c r="O152" s="65">
        <f t="shared" si="9"/>
        <v>98.034831219092652</v>
      </c>
    </row>
    <row r="153" spans="1:15" s="18" customFormat="1" ht="25.5" customHeight="1">
      <c r="A153" s="1">
        <v>135</v>
      </c>
      <c r="B153" s="17" t="s">
        <v>233</v>
      </c>
      <c r="C153" s="17" t="s">
        <v>193</v>
      </c>
      <c r="D153" s="17" t="s">
        <v>217</v>
      </c>
      <c r="E153" s="17" t="s">
        <v>238</v>
      </c>
      <c r="F153" s="17" t="s">
        <v>216</v>
      </c>
      <c r="G153" s="17" t="s">
        <v>190</v>
      </c>
      <c r="H153" s="17" t="s">
        <v>236</v>
      </c>
      <c r="I153" s="40" t="s">
        <v>53</v>
      </c>
      <c r="J153" s="23">
        <f>J154+J157+J158+J159+J160+J161+J162+J163+J165+J166+J167+J168+J169+J170+J155+J156+J164</f>
        <v>235033.71000000002</v>
      </c>
      <c r="K153" s="23">
        <f>K154+K157+K158+K159+K160+K161+K162+K163+K165+K166+K167+K168+K169+K170+K155+K156+K164</f>
        <v>0</v>
      </c>
      <c r="L153" s="23">
        <f>L154+L157+L158+L159+L160+L161+L162+L163+L165+L166+L167+L168+L169+L170+L155+L156+L164</f>
        <v>0</v>
      </c>
      <c r="M153" s="23">
        <f>M154+M157+M158+M159+M160+M161+M162+M163+M165+M166+M167+M168+M169+M170+M155+M156+M164</f>
        <v>235033.71000000002</v>
      </c>
      <c r="N153" s="23">
        <f>N154+N157+N158+N159+N160+N161+N162+N163+N165+N166+N167+N168+N169+N170+N155+N156+N164</f>
        <v>231660.63</v>
      </c>
      <c r="O153" s="65">
        <f t="shared" si="9"/>
        <v>98.564852675814024</v>
      </c>
    </row>
    <row r="154" spans="1:15" s="32" customFormat="1" ht="128.25" customHeight="1">
      <c r="A154" s="1">
        <v>136</v>
      </c>
      <c r="B154" s="15" t="s">
        <v>233</v>
      </c>
      <c r="C154" s="15" t="s">
        <v>193</v>
      </c>
      <c r="D154" s="15" t="s">
        <v>217</v>
      </c>
      <c r="E154" s="15" t="s">
        <v>238</v>
      </c>
      <c r="F154" s="15" t="s">
        <v>216</v>
      </c>
      <c r="G154" s="15" t="s">
        <v>280</v>
      </c>
      <c r="H154" s="15" t="s">
        <v>236</v>
      </c>
      <c r="I154" s="37" t="s">
        <v>16</v>
      </c>
      <c r="J154" s="27">
        <v>16664.43</v>
      </c>
      <c r="K154" s="27"/>
      <c r="L154" s="27"/>
      <c r="M154" s="27">
        <v>16664.43</v>
      </c>
      <c r="N154" s="27">
        <v>16664.43</v>
      </c>
      <c r="O154" s="65">
        <f t="shared" si="9"/>
        <v>100</v>
      </c>
    </row>
    <row r="155" spans="1:15" s="32" customFormat="1" ht="105" customHeight="1">
      <c r="A155" s="1">
        <v>137</v>
      </c>
      <c r="B155" s="15" t="s">
        <v>233</v>
      </c>
      <c r="C155" s="15" t="s">
        <v>193</v>
      </c>
      <c r="D155" s="15" t="s">
        <v>217</v>
      </c>
      <c r="E155" s="15" t="s">
        <v>238</v>
      </c>
      <c r="F155" s="15" t="s">
        <v>216</v>
      </c>
      <c r="G155" s="15" t="s">
        <v>61</v>
      </c>
      <c r="H155" s="15" t="s">
        <v>236</v>
      </c>
      <c r="I155" s="45" t="s">
        <v>68</v>
      </c>
      <c r="J155" s="27">
        <v>86.96</v>
      </c>
      <c r="K155" s="27"/>
      <c r="L155" s="27"/>
      <c r="M155" s="27">
        <v>86.96</v>
      </c>
      <c r="N155" s="27">
        <v>86.96</v>
      </c>
      <c r="O155" s="65">
        <f t="shared" si="9"/>
        <v>100</v>
      </c>
    </row>
    <row r="156" spans="1:15" s="32" customFormat="1" ht="86.25" customHeight="1">
      <c r="A156" s="1">
        <v>138</v>
      </c>
      <c r="B156" s="15" t="s">
        <v>233</v>
      </c>
      <c r="C156" s="15" t="s">
        <v>193</v>
      </c>
      <c r="D156" s="15" t="s">
        <v>217</v>
      </c>
      <c r="E156" s="15" t="s">
        <v>238</v>
      </c>
      <c r="F156" s="15" t="s">
        <v>216</v>
      </c>
      <c r="G156" s="15" t="s">
        <v>32</v>
      </c>
      <c r="H156" s="15" t="s">
        <v>236</v>
      </c>
      <c r="I156" s="45" t="s">
        <v>31</v>
      </c>
      <c r="J156" s="27">
        <v>13.2</v>
      </c>
      <c r="K156" s="27"/>
      <c r="L156" s="27"/>
      <c r="M156" s="27">
        <v>13.2</v>
      </c>
      <c r="N156" s="27">
        <v>13.2</v>
      </c>
      <c r="O156" s="65">
        <f t="shared" si="9"/>
        <v>100</v>
      </c>
    </row>
    <row r="157" spans="1:15" s="32" customFormat="1" ht="154.5" customHeight="1">
      <c r="A157" s="1">
        <v>139</v>
      </c>
      <c r="B157" s="15" t="s">
        <v>233</v>
      </c>
      <c r="C157" s="15" t="s">
        <v>193</v>
      </c>
      <c r="D157" s="15" t="s">
        <v>217</v>
      </c>
      <c r="E157" s="15" t="s">
        <v>238</v>
      </c>
      <c r="F157" s="15" t="s">
        <v>216</v>
      </c>
      <c r="G157" s="15" t="s">
        <v>287</v>
      </c>
      <c r="H157" s="15" t="s">
        <v>236</v>
      </c>
      <c r="I157" s="37" t="s">
        <v>24</v>
      </c>
      <c r="J157" s="27">
        <v>5023.1000000000004</v>
      </c>
      <c r="K157" s="27"/>
      <c r="L157" s="27"/>
      <c r="M157" s="27">
        <v>5023.1000000000004</v>
      </c>
      <c r="N157" s="27">
        <v>5023.1000000000004</v>
      </c>
      <c r="O157" s="65">
        <f t="shared" si="9"/>
        <v>100</v>
      </c>
    </row>
    <row r="158" spans="1:15" s="32" customFormat="1" ht="51.75" customHeight="1">
      <c r="A158" s="1">
        <v>140</v>
      </c>
      <c r="B158" s="15" t="s">
        <v>233</v>
      </c>
      <c r="C158" s="15" t="s">
        <v>193</v>
      </c>
      <c r="D158" s="15" t="s">
        <v>217</v>
      </c>
      <c r="E158" s="15" t="s">
        <v>238</v>
      </c>
      <c r="F158" s="15" t="s">
        <v>216</v>
      </c>
      <c r="G158" s="15" t="s">
        <v>289</v>
      </c>
      <c r="H158" s="15" t="s">
        <v>236</v>
      </c>
      <c r="I158" s="37" t="s">
        <v>26</v>
      </c>
      <c r="J158" s="27">
        <v>43.2</v>
      </c>
      <c r="K158" s="27"/>
      <c r="L158" s="27"/>
      <c r="M158" s="27">
        <v>43.2</v>
      </c>
      <c r="N158" s="27">
        <v>31.82</v>
      </c>
      <c r="O158" s="65">
        <f t="shared" si="9"/>
        <v>73.657407407407405</v>
      </c>
    </row>
    <row r="159" spans="1:15" s="32" customFormat="1" ht="100.5" customHeight="1">
      <c r="A159" s="1">
        <v>141</v>
      </c>
      <c r="B159" s="15" t="s">
        <v>233</v>
      </c>
      <c r="C159" s="15" t="s">
        <v>193</v>
      </c>
      <c r="D159" s="15" t="s">
        <v>217</v>
      </c>
      <c r="E159" s="15" t="s">
        <v>238</v>
      </c>
      <c r="F159" s="15" t="s">
        <v>216</v>
      </c>
      <c r="G159" s="15" t="s">
        <v>285</v>
      </c>
      <c r="H159" s="15" t="s">
        <v>236</v>
      </c>
      <c r="I159" s="37" t="s">
        <v>22</v>
      </c>
      <c r="J159" s="27">
        <v>2961</v>
      </c>
      <c r="K159" s="29"/>
      <c r="L159" s="29"/>
      <c r="M159" s="29">
        <v>2961</v>
      </c>
      <c r="N159" s="29">
        <v>2961</v>
      </c>
      <c r="O159" s="65">
        <f t="shared" si="9"/>
        <v>100</v>
      </c>
    </row>
    <row r="160" spans="1:15" s="32" customFormat="1" ht="111" customHeight="1">
      <c r="A160" s="1">
        <v>142</v>
      </c>
      <c r="B160" s="15" t="s">
        <v>233</v>
      </c>
      <c r="C160" s="15" t="s">
        <v>193</v>
      </c>
      <c r="D160" s="15" t="s">
        <v>217</v>
      </c>
      <c r="E160" s="15" t="s">
        <v>238</v>
      </c>
      <c r="F160" s="15" t="s">
        <v>216</v>
      </c>
      <c r="G160" s="15" t="s">
        <v>279</v>
      </c>
      <c r="H160" s="15" t="s">
        <v>236</v>
      </c>
      <c r="I160" s="37" t="s">
        <v>30</v>
      </c>
      <c r="J160" s="27">
        <v>601</v>
      </c>
      <c r="K160" s="27"/>
      <c r="L160" s="27"/>
      <c r="M160" s="27">
        <v>601</v>
      </c>
      <c r="N160" s="27">
        <v>230.39</v>
      </c>
      <c r="O160" s="65">
        <f t="shared" si="9"/>
        <v>38.33444259567387</v>
      </c>
    </row>
    <row r="161" spans="1:15" s="32" customFormat="1" ht="87" customHeight="1">
      <c r="A161" s="1">
        <v>143</v>
      </c>
      <c r="B161" s="15" t="s">
        <v>233</v>
      </c>
      <c r="C161" s="15" t="s">
        <v>193</v>
      </c>
      <c r="D161" s="15" t="s">
        <v>217</v>
      </c>
      <c r="E161" s="15" t="s">
        <v>238</v>
      </c>
      <c r="F161" s="15" t="s">
        <v>216</v>
      </c>
      <c r="G161" s="15" t="s">
        <v>290</v>
      </c>
      <c r="H161" s="15" t="s">
        <v>236</v>
      </c>
      <c r="I161" s="37" t="s">
        <v>28</v>
      </c>
      <c r="J161" s="27">
        <v>43.8</v>
      </c>
      <c r="K161" s="27"/>
      <c r="L161" s="27"/>
      <c r="M161" s="27">
        <v>43.8</v>
      </c>
      <c r="N161" s="27">
        <v>43.8</v>
      </c>
      <c r="O161" s="65">
        <f t="shared" si="9"/>
        <v>100</v>
      </c>
    </row>
    <row r="162" spans="1:15" s="32" customFormat="1" ht="91.5" customHeight="1">
      <c r="A162" s="1">
        <v>144</v>
      </c>
      <c r="B162" s="15" t="s">
        <v>233</v>
      </c>
      <c r="C162" s="15" t="s">
        <v>193</v>
      </c>
      <c r="D162" s="15" t="s">
        <v>217</v>
      </c>
      <c r="E162" s="15" t="s">
        <v>238</v>
      </c>
      <c r="F162" s="15" t="s">
        <v>216</v>
      </c>
      <c r="G162" s="15" t="s">
        <v>288</v>
      </c>
      <c r="H162" s="15" t="s">
        <v>236</v>
      </c>
      <c r="I162" s="37" t="s">
        <v>25</v>
      </c>
      <c r="J162" s="27">
        <v>1263.5999999999999</v>
      </c>
      <c r="K162" s="27"/>
      <c r="L162" s="27"/>
      <c r="M162" s="27">
        <v>1263.5999999999999</v>
      </c>
      <c r="N162" s="27">
        <v>1064.03</v>
      </c>
      <c r="O162" s="65">
        <f t="shared" si="9"/>
        <v>84.206236150680596</v>
      </c>
    </row>
    <row r="163" spans="1:15" s="32" customFormat="1" ht="126" customHeight="1">
      <c r="A163" s="1">
        <v>145</v>
      </c>
      <c r="B163" s="15" t="s">
        <v>233</v>
      </c>
      <c r="C163" s="15" t="s">
        <v>193</v>
      </c>
      <c r="D163" s="15" t="s">
        <v>217</v>
      </c>
      <c r="E163" s="15" t="s">
        <v>238</v>
      </c>
      <c r="F163" s="15" t="s">
        <v>216</v>
      </c>
      <c r="G163" s="15" t="s">
        <v>284</v>
      </c>
      <c r="H163" s="15" t="s">
        <v>236</v>
      </c>
      <c r="I163" s="37" t="s">
        <v>20</v>
      </c>
      <c r="J163" s="27">
        <v>42.2</v>
      </c>
      <c r="K163" s="29"/>
      <c r="L163" s="29"/>
      <c r="M163" s="29">
        <v>42.2</v>
      </c>
      <c r="N163" s="29">
        <v>42.2</v>
      </c>
      <c r="O163" s="65">
        <f t="shared" si="9"/>
        <v>100</v>
      </c>
    </row>
    <row r="164" spans="1:15" s="32" customFormat="1" ht="93.75" customHeight="1">
      <c r="A164" s="1">
        <v>146</v>
      </c>
      <c r="B164" s="15" t="s">
        <v>233</v>
      </c>
      <c r="C164" s="15" t="s">
        <v>193</v>
      </c>
      <c r="D164" s="15" t="s">
        <v>217</v>
      </c>
      <c r="E164" s="15" t="s">
        <v>238</v>
      </c>
      <c r="F164" s="15" t="s">
        <v>216</v>
      </c>
      <c r="G164" s="15" t="s">
        <v>62</v>
      </c>
      <c r="H164" s="15" t="s">
        <v>236</v>
      </c>
      <c r="I164" s="45" t="s">
        <v>63</v>
      </c>
      <c r="J164" s="27">
        <v>944.6</v>
      </c>
      <c r="K164" s="29"/>
      <c r="L164" s="29"/>
      <c r="M164" s="29">
        <v>944.6</v>
      </c>
      <c r="N164" s="29">
        <v>825.4</v>
      </c>
      <c r="O164" s="65">
        <f t="shared" si="9"/>
        <v>87.380901969087446</v>
      </c>
    </row>
    <row r="165" spans="1:15" s="32" customFormat="1" ht="139.5" customHeight="1">
      <c r="A165" s="1">
        <v>147</v>
      </c>
      <c r="B165" s="15" t="s">
        <v>233</v>
      </c>
      <c r="C165" s="15" t="s">
        <v>193</v>
      </c>
      <c r="D165" s="15" t="s">
        <v>217</v>
      </c>
      <c r="E165" s="15" t="s">
        <v>238</v>
      </c>
      <c r="F165" s="15" t="s">
        <v>216</v>
      </c>
      <c r="G165" s="15" t="s">
        <v>281</v>
      </c>
      <c r="H165" s="15" t="s">
        <v>236</v>
      </c>
      <c r="I165" s="37" t="s">
        <v>17</v>
      </c>
      <c r="J165" s="27">
        <v>149862.70000000001</v>
      </c>
      <c r="K165" s="27"/>
      <c r="L165" s="27"/>
      <c r="M165" s="27">
        <v>149862.70000000001</v>
      </c>
      <c r="N165" s="27">
        <v>149862.70000000001</v>
      </c>
      <c r="O165" s="65">
        <f t="shared" si="9"/>
        <v>100</v>
      </c>
    </row>
    <row r="166" spans="1:15" s="32" customFormat="1" ht="102.75" customHeight="1">
      <c r="A166" s="1">
        <v>148</v>
      </c>
      <c r="B166" s="15" t="s">
        <v>233</v>
      </c>
      <c r="C166" s="15" t="s">
        <v>193</v>
      </c>
      <c r="D166" s="15" t="s">
        <v>217</v>
      </c>
      <c r="E166" s="15" t="s">
        <v>238</v>
      </c>
      <c r="F166" s="15" t="s">
        <v>216</v>
      </c>
      <c r="G166" s="15" t="s">
        <v>283</v>
      </c>
      <c r="H166" s="15" t="s">
        <v>236</v>
      </c>
      <c r="I166" s="37" t="s">
        <v>19</v>
      </c>
      <c r="J166" s="27">
        <v>11001.7</v>
      </c>
      <c r="K166" s="27"/>
      <c r="L166" s="27"/>
      <c r="M166" s="27">
        <v>11001.7</v>
      </c>
      <c r="N166" s="27">
        <v>8329.3799999999992</v>
      </c>
      <c r="O166" s="65">
        <f t="shared" si="9"/>
        <v>75.709935737204233</v>
      </c>
    </row>
    <row r="167" spans="1:15" s="32" customFormat="1" ht="88.5" customHeight="1">
      <c r="A167" s="1">
        <v>149</v>
      </c>
      <c r="B167" s="15" t="s">
        <v>233</v>
      </c>
      <c r="C167" s="15" t="s">
        <v>193</v>
      </c>
      <c r="D167" s="15" t="s">
        <v>217</v>
      </c>
      <c r="E167" s="15" t="s">
        <v>238</v>
      </c>
      <c r="F167" s="15" t="s">
        <v>216</v>
      </c>
      <c r="G167" s="15" t="s">
        <v>15</v>
      </c>
      <c r="H167" s="15" t="s">
        <v>236</v>
      </c>
      <c r="I167" s="37" t="s">
        <v>14</v>
      </c>
      <c r="J167" s="27">
        <v>4163.92</v>
      </c>
      <c r="K167" s="27"/>
      <c r="L167" s="27"/>
      <c r="M167" s="27">
        <v>4163.92</v>
      </c>
      <c r="N167" s="27">
        <v>4163.92</v>
      </c>
      <c r="O167" s="65">
        <f t="shared" si="9"/>
        <v>100</v>
      </c>
    </row>
    <row r="168" spans="1:15" s="32" customFormat="1" ht="131.25" customHeight="1">
      <c r="A168" s="1">
        <v>150</v>
      </c>
      <c r="B168" s="15" t="s">
        <v>233</v>
      </c>
      <c r="C168" s="15" t="s">
        <v>193</v>
      </c>
      <c r="D168" s="15" t="s">
        <v>217</v>
      </c>
      <c r="E168" s="15" t="s">
        <v>238</v>
      </c>
      <c r="F168" s="15" t="s">
        <v>216</v>
      </c>
      <c r="G168" s="15" t="s">
        <v>282</v>
      </c>
      <c r="H168" s="15" t="s">
        <v>236</v>
      </c>
      <c r="I168" s="37" t="s">
        <v>18</v>
      </c>
      <c r="J168" s="27">
        <v>34393.5</v>
      </c>
      <c r="K168" s="27"/>
      <c r="L168" s="27"/>
      <c r="M168" s="27">
        <v>34393.5</v>
      </c>
      <c r="N168" s="27">
        <v>34393.5</v>
      </c>
      <c r="O168" s="65">
        <f t="shared" si="9"/>
        <v>100</v>
      </c>
    </row>
    <row r="169" spans="1:15" s="32" customFormat="1" ht="105" customHeight="1">
      <c r="A169" s="1">
        <v>151</v>
      </c>
      <c r="B169" s="15" t="s">
        <v>233</v>
      </c>
      <c r="C169" s="15" t="s">
        <v>193</v>
      </c>
      <c r="D169" s="15" t="s">
        <v>217</v>
      </c>
      <c r="E169" s="15" t="s">
        <v>238</v>
      </c>
      <c r="F169" s="15" t="s">
        <v>216</v>
      </c>
      <c r="G169" s="15" t="s">
        <v>278</v>
      </c>
      <c r="H169" s="15" t="s">
        <v>236</v>
      </c>
      <c r="I169" s="37" t="s">
        <v>29</v>
      </c>
      <c r="J169" s="27">
        <v>7465.5</v>
      </c>
      <c r="K169" s="29"/>
      <c r="L169" s="29"/>
      <c r="M169" s="29">
        <v>7465.5</v>
      </c>
      <c r="N169" s="29">
        <v>7465.5</v>
      </c>
      <c r="O169" s="65">
        <f t="shared" si="9"/>
        <v>100</v>
      </c>
    </row>
    <row r="170" spans="1:15" s="32" customFormat="1" ht="76.5" customHeight="1">
      <c r="A170" s="1">
        <v>152</v>
      </c>
      <c r="B170" s="15" t="s">
        <v>233</v>
      </c>
      <c r="C170" s="15" t="s">
        <v>193</v>
      </c>
      <c r="D170" s="15" t="s">
        <v>217</v>
      </c>
      <c r="E170" s="15" t="s">
        <v>238</v>
      </c>
      <c r="F170" s="15" t="s">
        <v>216</v>
      </c>
      <c r="G170" s="15" t="s">
        <v>286</v>
      </c>
      <c r="H170" s="15" t="s">
        <v>236</v>
      </c>
      <c r="I170" s="43" t="s">
        <v>23</v>
      </c>
      <c r="J170" s="27">
        <v>459.3</v>
      </c>
      <c r="K170" s="29"/>
      <c r="L170" s="29"/>
      <c r="M170" s="29">
        <v>459.3</v>
      </c>
      <c r="N170" s="29">
        <v>459.3</v>
      </c>
      <c r="O170" s="65">
        <f t="shared" si="9"/>
        <v>100</v>
      </c>
    </row>
    <row r="171" spans="1:15" s="32" customFormat="1" ht="42.75" customHeight="1">
      <c r="A171" s="1">
        <v>153</v>
      </c>
      <c r="B171" s="15" t="s">
        <v>233</v>
      </c>
      <c r="C171" s="15" t="s">
        <v>193</v>
      </c>
      <c r="D171" s="15" t="s">
        <v>217</v>
      </c>
      <c r="E171" s="15" t="s">
        <v>39</v>
      </c>
      <c r="F171" s="15" t="s">
        <v>189</v>
      </c>
      <c r="G171" s="15" t="s">
        <v>190</v>
      </c>
      <c r="H171" s="15" t="s">
        <v>236</v>
      </c>
      <c r="I171" s="47" t="s">
        <v>45</v>
      </c>
      <c r="J171" s="27">
        <f>J173+J172</f>
        <v>263.74</v>
      </c>
      <c r="K171" s="27">
        <f>K173+K172</f>
        <v>0</v>
      </c>
      <c r="L171" s="27">
        <f>L173+L172</f>
        <v>0</v>
      </c>
      <c r="M171" s="27">
        <f>M173+M172</f>
        <v>263.74</v>
      </c>
      <c r="N171" s="27">
        <f>N173+N172</f>
        <v>263.74</v>
      </c>
      <c r="O171" s="65">
        <f t="shared" si="9"/>
        <v>100</v>
      </c>
    </row>
    <row r="172" spans="1:15" s="32" customFormat="1" ht="90.75" customHeight="1">
      <c r="A172" s="54">
        <v>154</v>
      </c>
      <c r="B172" s="15" t="s">
        <v>233</v>
      </c>
      <c r="C172" s="15" t="s">
        <v>193</v>
      </c>
      <c r="D172" s="15" t="s">
        <v>217</v>
      </c>
      <c r="E172" s="15" t="s">
        <v>39</v>
      </c>
      <c r="F172" s="15" t="s">
        <v>216</v>
      </c>
      <c r="G172" s="15" t="s">
        <v>300</v>
      </c>
      <c r="H172" s="15" t="s">
        <v>236</v>
      </c>
      <c r="I172" s="55" t="s">
        <v>89</v>
      </c>
      <c r="J172" s="27">
        <v>222.46</v>
      </c>
      <c r="K172" s="27"/>
      <c r="L172" s="27"/>
      <c r="M172" s="27">
        <v>222.46</v>
      </c>
      <c r="N172" s="27">
        <v>222.46</v>
      </c>
      <c r="O172" s="65">
        <f t="shared" si="9"/>
        <v>100</v>
      </c>
    </row>
    <row r="173" spans="1:15" s="32" customFormat="1" ht="121.5" customHeight="1">
      <c r="A173" s="1">
        <v>155</v>
      </c>
      <c r="B173" s="15" t="s">
        <v>233</v>
      </c>
      <c r="C173" s="15" t="s">
        <v>193</v>
      </c>
      <c r="D173" s="15" t="s">
        <v>217</v>
      </c>
      <c r="E173" s="15" t="s">
        <v>39</v>
      </c>
      <c r="F173" s="15" t="s">
        <v>216</v>
      </c>
      <c r="G173" s="15" t="s">
        <v>174</v>
      </c>
      <c r="H173" s="15" t="s">
        <v>236</v>
      </c>
      <c r="I173" s="39" t="s">
        <v>44</v>
      </c>
      <c r="J173" s="27">
        <v>41.28</v>
      </c>
      <c r="K173" s="29"/>
      <c r="L173" s="29"/>
      <c r="M173" s="29">
        <v>41.28</v>
      </c>
      <c r="N173" s="29">
        <v>41.28</v>
      </c>
      <c r="O173" s="65">
        <f t="shared" si="9"/>
        <v>100</v>
      </c>
    </row>
    <row r="174" spans="1:15" s="32" customFormat="1" ht="57" customHeight="1">
      <c r="A174" s="1">
        <v>156</v>
      </c>
      <c r="B174" s="15" t="s">
        <v>233</v>
      </c>
      <c r="C174" s="15" t="s">
        <v>193</v>
      </c>
      <c r="D174" s="15" t="s">
        <v>217</v>
      </c>
      <c r="E174" s="15" t="s">
        <v>299</v>
      </c>
      <c r="F174" s="15" t="s">
        <v>216</v>
      </c>
      <c r="G174" s="15" t="s">
        <v>190</v>
      </c>
      <c r="H174" s="15" t="s">
        <v>236</v>
      </c>
      <c r="I174" s="41" t="s">
        <v>54</v>
      </c>
      <c r="J174" s="27">
        <f>J175+J176</f>
        <v>7371.7999999999993</v>
      </c>
      <c r="K174" s="27">
        <f>K175+K176</f>
        <v>0</v>
      </c>
      <c r="L174" s="27">
        <f>L175+L176</f>
        <v>0</v>
      </c>
      <c r="M174" s="27">
        <f>M175+M176</f>
        <v>7371.7999999999993</v>
      </c>
      <c r="N174" s="27">
        <f>N175+N176</f>
        <v>6552.7000000000007</v>
      </c>
      <c r="O174" s="65">
        <f t="shared" si="9"/>
        <v>88.88873816435607</v>
      </c>
    </row>
    <row r="175" spans="1:15" s="32" customFormat="1" ht="106.5" customHeight="1">
      <c r="A175" s="1">
        <v>157</v>
      </c>
      <c r="B175" s="15" t="s">
        <v>233</v>
      </c>
      <c r="C175" s="15" t="s">
        <v>193</v>
      </c>
      <c r="D175" s="15" t="s">
        <v>217</v>
      </c>
      <c r="E175" s="15" t="s">
        <v>299</v>
      </c>
      <c r="F175" s="15" t="s">
        <v>216</v>
      </c>
      <c r="G175" s="15" t="s">
        <v>300</v>
      </c>
      <c r="H175" s="15" t="s">
        <v>236</v>
      </c>
      <c r="I175" s="39" t="s">
        <v>46</v>
      </c>
      <c r="J175" s="27">
        <v>2766.4</v>
      </c>
      <c r="K175" s="29"/>
      <c r="L175" s="29"/>
      <c r="M175" s="29">
        <v>2766.4</v>
      </c>
      <c r="N175" s="29">
        <v>2766.4</v>
      </c>
      <c r="O175" s="65">
        <f t="shared" si="9"/>
        <v>100</v>
      </c>
    </row>
    <row r="176" spans="1:15" s="32" customFormat="1" ht="105.75" customHeight="1">
      <c r="A176" s="1">
        <v>158</v>
      </c>
      <c r="B176" s="15" t="s">
        <v>233</v>
      </c>
      <c r="C176" s="15" t="s">
        <v>193</v>
      </c>
      <c r="D176" s="15" t="s">
        <v>217</v>
      </c>
      <c r="E176" s="15" t="s">
        <v>299</v>
      </c>
      <c r="F176" s="15" t="s">
        <v>216</v>
      </c>
      <c r="G176" s="15" t="s">
        <v>174</v>
      </c>
      <c r="H176" s="15" t="s">
        <v>236</v>
      </c>
      <c r="I176" s="37" t="s">
        <v>21</v>
      </c>
      <c r="J176" s="27">
        <v>4605.3999999999996</v>
      </c>
      <c r="K176" s="29"/>
      <c r="L176" s="29"/>
      <c r="M176" s="29">
        <v>4605.3999999999996</v>
      </c>
      <c r="N176" s="29">
        <v>3786.3</v>
      </c>
      <c r="O176" s="65">
        <f t="shared" si="9"/>
        <v>82.214357059104543</v>
      </c>
    </row>
    <row r="177" spans="1:15" ht="15" customHeight="1">
      <c r="A177" s="10">
        <v>159</v>
      </c>
      <c r="B177" s="33" t="s">
        <v>233</v>
      </c>
      <c r="C177" s="33" t="s">
        <v>193</v>
      </c>
      <c r="D177" s="33" t="s">
        <v>293</v>
      </c>
      <c r="E177" s="33" t="s">
        <v>188</v>
      </c>
      <c r="F177" s="33" t="s">
        <v>189</v>
      </c>
      <c r="G177" s="33" t="s">
        <v>190</v>
      </c>
      <c r="H177" s="33" t="s">
        <v>236</v>
      </c>
      <c r="I177" s="34" t="s">
        <v>0</v>
      </c>
      <c r="J177" s="26">
        <f>J178+J180+J182</f>
        <v>674.87</v>
      </c>
      <c r="K177" s="26">
        <f>K178+K180+K182</f>
        <v>0</v>
      </c>
      <c r="L177" s="26">
        <f>L178+L180+L182</f>
        <v>0</v>
      </c>
      <c r="M177" s="26">
        <f>M178+M180+M182</f>
        <v>674.87</v>
      </c>
      <c r="N177" s="26">
        <f>N178+N180+N182</f>
        <v>664.04</v>
      </c>
      <c r="O177" s="65">
        <f t="shared" si="9"/>
        <v>98.39524649191695</v>
      </c>
    </row>
    <row r="178" spans="1:15" ht="51.75" customHeight="1">
      <c r="A178" s="1">
        <v>160</v>
      </c>
      <c r="B178" s="15" t="s">
        <v>233</v>
      </c>
      <c r="C178" s="15" t="s">
        <v>193</v>
      </c>
      <c r="D178" s="15" t="s">
        <v>293</v>
      </c>
      <c r="E178" s="15" t="s">
        <v>2</v>
      </c>
      <c r="F178" s="15" t="s">
        <v>189</v>
      </c>
      <c r="G178" s="15" t="s">
        <v>190</v>
      </c>
      <c r="H178" s="15" t="s">
        <v>236</v>
      </c>
      <c r="I178" s="35" t="s">
        <v>1</v>
      </c>
      <c r="J178" s="27">
        <f>J179</f>
        <v>626.47</v>
      </c>
      <c r="K178" s="27">
        <f>K179</f>
        <v>0</v>
      </c>
      <c r="L178" s="27">
        <f>L179</f>
        <v>0</v>
      </c>
      <c r="M178" s="27">
        <f>M179</f>
        <v>626.47</v>
      </c>
      <c r="N178" s="27">
        <f>N179</f>
        <v>615.64</v>
      </c>
      <c r="O178" s="65">
        <f t="shared" si="9"/>
        <v>98.271265982409361</v>
      </c>
    </row>
    <row r="179" spans="1:15" ht="54" customHeight="1">
      <c r="A179" s="1">
        <v>161</v>
      </c>
      <c r="B179" s="15" t="s">
        <v>233</v>
      </c>
      <c r="C179" s="15" t="s">
        <v>193</v>
      </c>
      <c r="D179" s="15" t="s">
        <v>293</v>
      </c>
      <c r="E179" s="15" t="s">
        <v>2</v>
      </c>
      <c r="F179" s="15" t="s">
        <v>216</v>
      </c>
      <c r="G179" s="15" t="s">
        <v>190</v>
      </c>
      <c r="H179" s="15" t="s">
        <v>236</v>
      </c>
      <c r="I179" s="35" t="s">
        <v>3</v>
      </c>
      <c r="J179" s="27">
        <v>626.47</v>
      </c>
      <c r="K179" s="29"/>
      <c r="L179" s="29"/>
      <c r="M179" s="29">
        <v>626.47</v>
      </c>
      <c r="N179" s="29">
        <v>615.64</v>
      </c>
      <c r="O179" s="65">
        <f t="shared" si="9"/>
        <v>98.271265982409361</v>
      </c>
    </row>
    <row r="180" spans="1:15" ht="54" customHeight="1">
      <c r="A180" s="1">
        <v>162</v>
      </c>
      <c r="B180" s="15" t="s">
        <v>233</v>
      </c>
      <c r="C180" s="15" t="s">
        <v>193</v>
      </c>
      <c r="D180" s="15" t="s">
        <v>293</v>
      </c>
      <c r="E180" s="15" t="s">
        <v>8</v>
      </c>
      <c r="F180" s="15" t="s">
        <v>189</v>
      </c>
      <c r="G180" s="15" t="s">
        <v>190</v>
      </c>
      <c r="H180" s="15" t="s">
        <v>236</v>
      </c>
      <c r="I180" s="40" t="s">
        <v>33</v>
      </c>
      <c r="J180" s="27">
        <f>J181</f>
        <v>17.899999999999999</v>
      </c>
      <c r="K180" s="27">
        <f>K181</f>
        <v>0</v>
      </c>
      <c r="L180" s="27">
        <f>L181</f>
        <v>0</v>
      </c>
      <c r="M180" s="27">
        <f>M181</f>
        <v>17.899999999999999</v>
      </c>
      <c r="N180" s="27">
        <f>N181</f>
        <v>17.899999999999999</v>
      </c>
      <c r="O180" s="65">
        <f t="shared" si="9"/>
        <v>100</v>
      </c>
    </row>
    <row r="181" spans="1:15" ht="54" customHeight="1">
      <c r="A181" s="1">
        <v>163</v>
      </c>
      <c r="B181" s="15" t="s">
        <v>233</v>
      </c>
      <c r="C181" s="15" t="s">
        <v>193</v>
      </c>
      <c r="D181" s="15" t="s">
        <v>293</v>
      </c>
      <c r="E181" s="15" t="s">
        <v>8</v>
      </c>
      <c r="F181" s="15" t="s">
        <v>216</v>
      </c>
      <c r="G181" s="15" t="s">
        <v>190</v>
      </c>
      <c r="H181" s="15" t="s">
        <v>236</v>
      </c>
      <c r="I181" s="63" t="s">
        <v>50</v>
      </c>
      <c r="J181" s="27">
        <v>17.899999999999999</v>
      </c>
      <c r="K181" s="29"/>
      <c r="L181" s="29"/>
      <c r="M181" s="29">
        <v>17.899999999999999</v>
      </c>
      <c r="N181" s="29">
        <v>17.899999999999999</v>
      </c>
      <c r="O181" s="65">
        <f t="shared" si="9"/>
        <v>100</v>
      </c>
    </row>
    <row r="182" spans="1:15" ht="28.5" customHeight="1">
      <c r="A182" s="1">
        <v>164</v>
      </c>
      <c r="B182" s="15" t="s">
        <v>233</v>
      </c>
      <c r="C182" s="15" t="s">
        <v>193</v>
      </c>
      <c r="D182" s="15" t="s">
        <v>293</v>
      </c>
      <c r="E182" s="15" t="s">
        <v>235</v>
      </c>
      <c r="F182" s="15" t="s">
        <v>189</v>
      </c>
      <c r="G182" s="15" t="s">
        <v>190</v>
      </c>
      <c r="H182" s="15" t="s">
        <v>236</v>
      </c>
      <c r="I182" s="4" t="s">
        <v>148</v>
      </c>
      <c r="J182" s="27">
        <f>J183</f>
        <v>30.5</v>
      </c>
      <c r="K182" s="27">
        <f>K183</f>
        <v>0</v>
      </c>
      <c r="L182" s="27">
        <f>L183</f>
        <v>0</v>
      </c>
      <c r="M182" s="27">
        <f>M183</f>
        <v>30.5</v>
      </c>
      <c r="N182" s="27">
        <f>N183</f>
        <v>30.5</v>
      </c>
      <c r="O182" s="65">
        <f t="shared" si="9"/>
        <v>100</v>
      </c>
    </row>
    <row r="183" spans="1:15" ht="54" customHeight="1">
      <c r="A183" s="1">
        <v>165</v>
      </c>
      <c r="B183" s="15" t="s">
        <v>233</v>
      </c>
      <c r="C183" s="15" t="s">
        <v>193</v>
      </c>
      <c r="D183" s="15" t="s">
        <v>293</v>
      </c>
      <c r="E183" s="15" t="s">
        <v>235</v>
      </c>
      <c r="F183" s="15" t="s">
        <v>216</v>
      </c>
      <c r="G183" s="15" t="s">
        <v>149</v>
      </c>
      <c r="H183" s="15" t="s">
        <v>236</v>
      </c>
      <c r="I183" s="61" t="s">
        <v>150</v>
      </c>
      <c r="J183" s="27">
        <v>30.5</v>
      </c>
      <c r="K183" s="29"/>
      <c r="L183" s="29"/>
      <c r="M183" s="29">
        <v>30.5</v>
      </c>
      <c r="N183" s="29">
        <v>30.5</v>
      </c>
      <c r="O183" s="65">
        <f t="shared" si="9"/>
        <v>100</v>
      </c>
    </row>
    <row r="184" spans="1:15" ht="27.75" customHeight="1">
      <c r="A184" s="10">
        <v>169</v>
      </c>
      <c r="B184" s="33" t="s">
        <v>233</v>
      </c>
      <c r="C184" s="33" t="s">
        <v>64</v>
      </c>
      <c r="D184" s="33" t="s">
        <v>189</v>
      </c>
      <c r="E184" s="33" t="s">
        <v>188</v>
      </c>
      <c r="F184" s="33" t="s">
        <v>189</v>
      </c>
      <c r="G184" s="33" t="s">
        <v>190</v>
      </c>
      <c r="H184" s="33" t="s">
        <v>188</v>
      </c>
      <c r="I184" s="48" t="s">
        <v>72</v>
      </c>
      <c r="J184" s="26">
        <f>J185</f>
        <v>-4830.87</v>
      </c>
      <c r="K184" s="26">
        <f>K185</f>
        <v>0</v>
      </c>
      <c r="L184" s="26">
        <f>L185</f>
        <v>0</v>
      </c>
      <c r="M184" s="26">
        <f>M185</f>
        <v>-4830.87</v>
      </c>
      <c r="N184" s="26">
        <f>N185</f>
        <v>-4720.5</v>
      </c>
      <c r="O184" s="66">
        <f t="shared" si="9"/>
        <v>97.715318358804936</v>
      </c>
    </row>
    <row r="185" spans="1:15" ht="40.5" customHeight="1">
      <c r="A185" s="1">
        <v>170</v>
      </c>
      <c r="B185" s="15" t="s">
        <v>233</v>
      </c>
      <c r="C185" s="15" t="s">
        <v>64</v>
      </c>
      <c r="D185" s="15" t="s">
        <v>216</v>
      </c>
      <c r="E185" s="15" t="s">
        <v>188</v>
      </c>
      <c r="F185" s="15" t="s">
        <v>216</v>
      </c>
      <c r="G185" s="15" t="s">
        <v>190</v>
      </c>
      <c r="H185" s="15" t="s">
        <v>236</v>
      </c>
      <c r="I185" s="46" t="s">
        <v>65</v>
      </c>
      <c r="J185" s="27">
        <v>-4830.87</v>
      </c>
      <c r="K185" s="29"/>
      <c r="L185" s="29"/>
      <c r="M185" s="29">
        <v>-4830.87</v>
      </c>
      <c r="N185" s="29">
        <v>-4720.5</v>
      </c>
      <c r="O185" s="65">
        <f t="shared" si="9"/>
        <v>97.715318358804936</v>
      </c>
    </row>
    <row r="186" spans="1:15" ht="15.75" customHeight="1">
      <c r="A186" s="72" t="s">
        <v>268</v>
      </c>
      <c r="B186" s="72"/>
      <c r="C186" s="72"/>
      <c r="D186" s="72"/>
      <c r="E186" s="72"/>
      <c r="F186" s="72"/>
      <c r="G186" s="72"/>
      <c r="H186" s="72"/>
      <c r="I186" s="72"/>
      <c r="J186" s="30">
        <f>J19+J104</f>
        <v>617212.76</v>
      </c>
      <c r="K186" s="30" t="e">
        <f>K19+K104</f>
        <v>#REF!</v>
      </c>
      <c r="L186" s="30" t="e">
        <f>L19+L104</f>
        <v>#REF!</v>
      </c>
      <c r="M186" s="30">
        <f>M19+M104</f>
        <v>617212.76</v>
      </c>
      <c r="N186" s="30">
        <f>N19+N104</f>
        <v>599886.65000000014</v>
      </c>
      <c r="O186" s="66">
        <f t="shared" si="9"/>
        <v>97.192846434347885</v>
      </c>
    </row>
    <row r="187" spans="1:15" ht="90.75" customHeight="1">
      <c r="A187" s="14"/>
      <c r="B187" s="11"/>
      <c r="C187" s="11"/>
      <c r="D187" s="11"/>
      <c r="E187" s="11"/>
      <c r="F187" s="11"/>
      <c r="G187" s="11"/>
      <c r="H187" s="11"/>
      <c r="I187" s="19"/>
    </row>
    <row r="188" spans="1:15" ht="33" customHeight="1">
      <c r="A188" s="14"/>
      <c r="I188" s="13"/>
    </row>
    <row r="189" spans="1:15" ht="31.5" customHeight="1">
      <c r="A189" s="14"/>
    </row>
    <row r="190" spans="1:15" ht="23.25" customHeight="1">
      <c r="A190" s="14"/>
    </row>
    <row r="191" spans="1:15" ht="39.75" customHeight="1">
      <c r="A191" s="14"/>
    </row>
    <row r="192" spans="1:15" ht="52.5" customHeight="1">
      <c r="A192" s="14"/>
    </row>
    <row r="193" spans="1:1" ht="60" customHeight="1">
      <c r="A193" s="12"/>
    </row>
    <row r="194" spans="1:1" ht="59.25" customHeight="1">
      <c r="A194" s="11"/>
    </row>
    <row r="195" spans="1:1" ht="126.75" customHeight="1">
      <c r="A195" s="11"/>
    </row>
    <row r="196" spans="1:1" ht="115.5" customHeight="1">
      <c r="A196" s="11"/>
    </row>
    <row r="197" spans="1:1" ht="135.75" customHeight="1"/>
    <row r="198" spans="1:1" ht="179.25" customHeight="1"/>
    <row r="199" spans="1:1" ht="108.75" customHeight="1"/>
    <row r="200" spans="1:1" ht="91.5" customHeight="1"/>
    <row r="201" spans="1:1" ht="85.5" customHeight="1"/>
    <row r="202" spans="1:1" ht="54.75" customHeight="1"/>
    <row r="203" spans="1:1" ht="67.5" customHeight="1"/>
    <row r="204" spans="1:1" ht="51" customHeight="1"/>
    <row r="205" spans="1:1" ht="106.5" customHeight="1"/>
    <row r="206" spans="1:1" ht="82.5" customHeight="1"/>
    <row r="207" spans="1:1" ht="90.75" customHeight="1"/>
    <row r="208" spans="1:1" ht="54" customHeight="1"/>
    <row r="209" ht="48.75" customHeight="1"/>
    <row r="210" ht="30" customHeight="1"/>
    <row r="211" ht="34.5" customHeight="1"/>
    <row r="212" ht="34.5" customHeight="1"/>
    <row r="213" ht="36" customHeight="1"/>
    <row r="216" ht="70.5" customHeight="1"/>
    <row r="217" ht="90" customHeight="1"/>
    <row r="219" ht="54.75" customHeight="1"/>
    <row r="220" ht="80.25" customHeight="1"/>
    <row r="221" ht="126.75" customHeight="1"/>
    <row r="222" ht="144.75" customHeight="1"/>
    <row r="223" ht="144.75" customHeight="1"/>
    <row r="224" ht="47.25" customHeight="1"/>
    <row r="227" ht="58.5" customHeight="1"/>
    <row r="228" ht="45.75" customHeight="1"/>
    <row r="231" ht="44.25" customHeight="1"/>
    <row r="232" ht="39.75" customHeight="1"/>
    <row r="233" ht="42" customHeight="1"/>
    <row r="234" ht="45" customHeight="1"/>
    <row r="236" ht="41.25" customHeight="1"/>
    <row r="237" ht="28.5" customHeight="1"/>
    <row r="238" ht="143.25" customHeight="1"/>
    <row r="239" ht="118.5" customHeight="1"/>
    <row r="240" ht="117.75" customHeight="1"/>
    <row r="241" ht="142.5" customHeight="1"/>
    <row r="242" ht="185.25" customHeight="1"/>
    <row r="243" ht="91.5" customHeight="1"/>
    <row r="244" ht="78.75" customHeight="1"/>
    <row r="245" ht="72.75" customHeight="1"/>
    <row r="246" ht="102.75" customHeight="1"/>
    <row r="247" ht="81.75" customHeight="1"/>
    <row r="248" ht="135" customHeight="1"/>
    <row r="249" ht="68.25" customHeight="1"/>
    <row r="250" ht="89.25" customHeight="1"/>
    <row r="251" ht="119.25" customHeight="1"/>
    <row r="252" ht="147" customHeight="1"/>
    <row r="253" ht="78.75" customHeight="1"/>
    <row r="254" ht="99" customHeight="1"/>
    <row r="256" ht="74.25" customHeight="1"/>
    <row r="258" ht="89.25" customHeight="1"/>
    <row r="259" ht="81" customHeight="1"/>
    <row r="260" ht="69" customHeight="1"/>
    <row r="261" ht="83.25" customHeight="1"/>
    <row r="262" ht="129" customHeight="1"/>
    <row r="263" ht="104.25" customHeight="1"/>
    <row r="264" ht="52.5" customHeight="1"/>
    <row r="265" ht="59.25" customHeight="1"/>
    <row r="266" ht="64.5" customHeight="1"/>
    <row r="267" ht="69" customHeight="1"/>
    <row r="268" ht="55.5" customHeight="1"/>
    <row r="269" ht="218.25" customHeight="1"/>
    <row r="270" ht="24.75" customHeight="1"/>
    <row r="274" ht="25.5" customHeight="1"/>
    <row r="275" ht="18" customHeight="1"/>
    <row r="276" ht="26.25" customHeight="1"/>
    <row r="277" ht="26.25" customHeight="1"/>
    <row r="278" ht="28.5" customHeight="1"/>
    <row r="279" ht="28.5" customHeight="1"/>
    <row r="280" ht="39.75" customHeight="1"/>
    <row r="281" ht="43.5" customHeight="1"/>
    <row r="282" ht="27.75" customHeight="1"/>
    <row r="283" ht="19.5" customHeight="1"/>
    <row r="284" ht="63.75" customHeight="1"/>
    <row r="285" ht="90" customHeight="1"/>
    <row r="286" ht="19.5" customHeight="1"/>
    <row r="287" ht="18" customHeight="1"/>
    <row r="288" ht="26.25" customHeight="1"/>
    <row r="289" ht="20.25" customHeight="1"/>
    <row r="290" ht="72.75" customHeight="1"/>
    <row r="291" ht="14.25" customHeight="1"/>
    <row r="292" ht="27.75" customHeight="1"/>
    <row r="293" ht="41.25" customHeight="1"/>
    <row r="294" ht="18.75" customHeight="1"/>
    <row r="295" ht="24" customHeight="1"/>
    <row r="296" ht="19.5" customHeight="1"/>
    <row r="297" ht="123.75" customHeight="1"/>
    <row r="298" ht="120.75" customHeight="1"/>
    <row r="299" ht="91.5" customHeight="1"/>
    <row r="302" ht="210.75" customHeight="1"/>
    <row r="305" ht="67.5" customHeight="1"/>
    <row r="307" ht="19.5" customHeight="1"/>
    <row r="311" ht="17.25" customHeight="1"/>
  </sheetData>
  <mergeCells count="26">
    <mergeCell ref="O14:O17"/>
    <mergeCell ref="A12:O12"/>
    <mergeCell ref="N14:N17"/>
    <mergeCell ref="M14:M17"/>
    <mergeCell ref="B15:B17"/>
    <mergeCell ref="I14:I17"/>
    <mergeCell ref="K13:L13"/>
    <mergeCell ref="A13:J13"/>
    <mergeCell ref="A186:I186"/>
    <mergeCell ref="A14:A17"/>
    <mergeCell ref="D15:D17"/>
    <mergeCell ref="J14:J17"/>
    <mergeCell ref="C15:C17"/>
    <mergeCell ref="F15:F17"/>
    <mergeCell ref="E15:E17"/>
    <mergeCell ref="B14:H14"/>
    <mergeCell ref="H15:H17"/>
    <mergeCell ref="G15:G17"/>
    <mergeCell ref="J3:N3"/>
    <mergeCell ref="J4:N4"/>
    <mergeCell ref="J5:N5"/>
    <mergeCell ref="A11:J11"/>
    <mergeCell ref="J7:N7"/>
    <mergeCell ref="J8:N8"/>
    <mergeCell ref="I9:N9"/>
    <mergeCell ref="I10:N10"/>
  </mergeCells>
  <phoneticPr fontId="0" type="noConversion"/>
  <pageMargins left="0.59055118110236227" right="0.59055118110236227" top="0.17" bottom="0.23622047244094491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2016-05-27T06:37:25Z</cp:lastPrinted>
  <dcterms:created xsi:type="dcterms:W3CDTF">1996-10-08T23:32:33Z</dcterms:created>
  <dcterms:modified xsi:type="dcterms:W3CDTF">2016-06-01T07:52:49Z</dcterms:modified>
</cp:coreProperties>
</file>