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186" i="3"/>
  <c r="M186"/>
  <c r="M185"/>
  <c r="N186"/>
  <c r="P186"/>
  <c r="O186"/>
  <c r="K186"/>
  <c r="L99"/>
  <c r="M99"/>
  <c r="M98"/>
  <c r="N99"/>
  <c r="O99"/>
  <c r="K99"/>
  <c r="K98"/>
  <c r="L86"/>
  <c r="M86"/>
  <c r="N86"/>
  <c r="O86"/>
  <c r="K86"/>
  <c r="O81"/>
  <c r="O90"/>
  <c r="O98"/>
  <c r="O84"/>
  <c r="O83"/>
  <c r="P83"/>
  <c r="L81"/>
  <c r="L90"/>
  <c r="L98"/>
  <c r="L84"/>
  <c r="L83"/>
  <c r="L80"/>
  <c r="M81"/>
  <c r="M90"/>
  <c r="M84"/>
  <c r="M83"/>
  <c r="N81"/>
  <c r="N90"/>
  <c r="P90"/>
  <c r="N98"/>
  <c r="N84"/>
  <c r="N83"/>
  <c r="N80"/>
  <c r="K81"/>
  <c r="K80"/>
  <c r="K90"/>
  <c r="K84"/>
  <c r="K83"/>
  <c r="L116"/>
  <c r="L115"/>
  <c r="L114"/>
  <c r="L118"/>
  <c r="L133"/>
  <c r="L132"/>
  <c r="L121"/>
  <c r="L123"/>
  <c r="L125"/>
  <c r="L130"/>
  <c r="L129"/>
  <c r="L127"/>
  <c r="L159"/>
  <c r="L158"/>
  <c r="L161"/>
  <c r="L163"/>
  <c r="L191"/>
  <c r="L190"/>
  <c r="L180"/>
  <c r="L185"/>
  <c r="L182"/>
  <c r="L188"/>
  <c r="L197"/>
  <c r="L195"/>
  <c r="L194"/>
  <c r="L200"/>
  <c r="L199"/>
  <c r="L209"/>
  <c r="L205"/>
  <c r="L204"/>
  <c r="L203"/>
  <c r="L207"/>
  <c r="M116"/>
  <c r="M115"/>
  <c r="M114"/>
  <c r="M118"/>
  <c r="M133"/>
  <c r="M132"/>
  <c r="M121"/>
  <c r="M123"/>
  <c r="M125"/>
  <c r="M130"/>
  <c r="M129"/>
  <c r="M127"/>
  <c r="M159"/>
  <c r="M158"/>
  <c r="M161"/>
  <c r="M163"/>
  <c r="M191"/>
  <c r="M190"/>
  <c r="M180"/>
  <c r="M182"/>
  <c r="M188"/>
  <c r="M197"/>
  <c r="M195"/>
  <c r="M200"/>
  <c r="M199"/>
  <c r="M194"/>
  <c r="M209"/>
  <c r="M205"/>
  <c r="M204"/>
  <c r="M203"/>
  <c r="M207"/>
  <c r="N116"/>
  <c r="N115"/>
  <c r="N114"/>
  <c r="N118"/>
  <c r="N133"/>
  <c r="N132"/>
  <c r="N120"/>
  <c r="N121"/>
  <c r="N123"/>
  <c r="N125"/>
  <c r="N130"/>
  <c r="N129"/>
  <c r="N127"/>
  <c r="N159"/>
  <c r="N161"/>
  <c r="N163"/>
  <c r="N191"/>
  <c r="N190"/>
  <c r="N158"/>
  <c r="N180"/>
  <c r="N185"/>
  <c r="N182"/>
  <c r="N188"/>
  <c r="N197"/>
  <c r="N195"/>
  <c r="N200"/>
  <c r="N199"/>
  <c r="N194"/>
  <c r="N209"/>
  <c r="N205"/>
  <c r="N204"/>
  <c r="N207"/>
  <c r="O116"/>
  <c r="O115"/>
  <c r="O118"/>
  <c r="O133"/>
  <c r="P133"/>
  <c r="O121"/>
  <c r="O123"/>
  <c r="P123"/>
  <c r="O125"/>
  <c r="O130"/>
  <c r="O129"/>
  <c r="P129"/>
  <c r="O127"/>
  <c r="P127"/>
  <c r="O159"/>
  <c r="O161"/>
  <c r="O163"/>
  <c r="O191"/>
  <c r="P191"/>
  <c r="O180"/>
  <c r="O185"/>
  <c r="O182"/>
  <c r="O188"/>
  <c r="O197"/>
  <c r="P197"/>
  <c r="O195"/>
  <c r="O200"/>
  <c r="O199"/>
  <c r="O209"/>
  <c r="O205"/>
  <c r="O204"/>
  <c r="O203"/>
  <c r="O207"/>
  <c r="P209"/>
  <c r="K116"/>
  <c r="K115"/>
  <c r="K114"/>
  <c r="K118"/>
  <c r="K133"/>
  <c r="K132"/>
  <c r="K120"/>
  <c r="K121"/>
  <c r="K123"/>
  <c r="K125"/>
  <c r="K130"/>
  <c r="K129"/>
  <c r="K127"/>
  <c r="K159"/>
  <c r="K161"/>
  <c r="K163"/>
  <c r="K191"/>
  <c r="K190"/>
  <c r="K180"/>
  <c r="K185"/>
  <c r="K182"/>
  <c r="K188"/>
  <c r="K197"/>
  <c r="K195"/>
  <c r="K200"/>
  <c r="K199"/>
  <c r="K209"/>
  <c r="K205"/>
  <c r="K204"/>
  <c r="K203"/>
  <c r="K207"/>
  <c r="L61"/>
  <c r="L60"/>
  <c r="M61"/>
  <c r="M60"/>
  <c r="N61"/>
  <c r="N60"/>
  <c r="P60"/>
  <c r="K61"/>
  <c r="O61"/>
  <c r="O30"/>
  <c r="O32"/>
  <c r="O29"/>
  <c r="P29"/>
  <c r="P185"/>
  <c r="P161"/>
  <c r="P130"/>
  <c r="P116"/>
  <c r="L109"/>
  <c r="L108"/>
  <c r="M109"/>
  <c r="N109"/>
  <c r="N108"/>
  <c r="O109"/>
  <c r="O108"/>
  <c r="P108"/>
  <c r="P99"/>
  <c r="P84"/>
  <c r="L78"/>
  <c r="L77"/>
  <c r="L73"/>
  <c r="M78"/>
  <c r="N78"/>
  <c r="O78"/>
  <c r="O77"/>
  <c r="P77"/>
  <c r="M77"/>
  <c r="M75"/>
  <c r="M74"/>
  <c r="M73"/>
  <c r="N77"/>
  <c r="L75"/>
  <c r="N75"/>
  <c r="O75"/>
  <c r="P75"/>
  <c r="L74"/>
  <c r="N74"/>
  <c r="P74"/>
  <c r="O74"/>
  <c r="O73"/>
  <c r="L70"/>
  <c r="L68"/>
  <c r="L67"/>
  <c r="L66"/>
  <c r="M70"/>
  <c r="N70"/>
  <c r="N68"/>
  <c r="N67"/>
  <c r="N66"/>
  <c r="O70"/>
  <c r="P70"/>
  <c r="O68"/>
  <c r="O67"/>
  <c r="M68"/>
  <c r="M67"/>
  <c r="M66"/>
  <c r="L58"/>
  <c r="L57"/>
  <c r="M58"/>
  <c r="M57"/>
  <c r="N58"/>
  <c r="N57"/>
  <c r="O58"/>
  <c r="P58"/>
  <c r="O57"/>
  <c r="L55"/>
  <c r="M55"/>
  <c r="N55"/>
  <c r="P55"/>
  <c r="O55"/>
  <c r="L54"/>
  <c r="L51"/>
  <c r="L50"/>
  <c r="L45"/>
  <c r="L42"/>
  <c r="L48"/>
  <c r="L43"/>
  <c r="M54"/>
  <c r="M51"/>
  <c r="M50"/>
  <c r="M45"/>
  <c r="M48"/>
  <c r="M43"/>
  <c r="N54"/>
  <c r="O54"/>
  <c r="N51"/>
  <c r="O51"/>
  <c r="N50"/>
  <c r="N45"/>
  <c r="O50"/>
  <c r="O45"/>
  <c r="N48"/>
  <c r="O48"/>
  <c r="P48"/>
  <c r="L46"/>
  <c r="M46"/>
  <c r="N46"/>
  <c r="O46"/>
  <c r="P46"/>
  <c r="O43"/>
  <c r="N43"/>
  <c r="P43"/>
  <c r="L40"/>
  <c r="L39"/>
  <c r="L38"/>
  <c r="L37"/>
  <c r="M40"/>
  <c r="M39"/>
  <c r="M38"/>
  <c r="M37"/>
  <c r="N40"/>
  <c r="O40"/>
  <c r="O39"/>
  <c r="N36"/>
  <c r="O36"/>
  <c r="P36"/>
  <c r="L21"/>
  <c r="M21"/>
  <c r="M24"/>
  <c r="M20"/>
  <c r="N21"/>
  <c r="N20"/>
  <c r="O21"/>
  <c r="P21"/>
  <c r="L32"/>
  <c r="M32"/>
  <c r="N32"/>
  <c r="P32"/>
  <c r="L30"/>
  <c r="L29"/>
  <c r="M30"/>
  <c r="N30"/>
  <c r="P30"/>
  <c r="L24"/>
  <c r="L20"/>
  <c r="N24"/>
  <c r="O24"/>
  <c r="O20"/>
  <c r="P22"/>
  <c r="P23"/>
  <c r="P25"/>
  <c r="P26"/>
  <c r="P27"/>
  <c r="P28"/>
  <c r="P31"/>
  <c r="P33"/>
  <c r="P37"/>
  <c r="P41"/>
  <c r="P44"/>
  <c r="P47"/>
  <c r="P49"/>
  <c r="P52"/>
  <c r="P53"/>
  <c r="P56"/>
  <c r="P59"/>
  <c r="P62"/>
  <c r="P64"/>
  <c r="P65"/>
  <c r="P68"/>
  <c r="P69"/>
  <c r="P71"/>
  <c r="P72"/>
  <c r="P76"/>
  <c r="P79"/>
  <c r="P81"/>
  <c r="P82"/>
  <c r="P85"/>
  <c r="P87"/>
  <c r="P88"/>
  <c r="P89"/>
  <c r="P91"/>
  <c r="P94"/>
  <c r="P95"/>
  <c r="P96"/>
  <c r="P97"/>
  <c r="P100"/>
  <c r="P101"/>
  <c r="P102"/>
  <c r="P104"/>
  <c r="P105"/>
  <c r="P106"/>
  <c r="P107"/>
  <c r="P109"/>
  <c r="P110"/>
  <c r="P111"/>
  <c r="P117"/>
  <c r="P118"/>
  <c r="P119"/>
  <c r="P122"/>
  <c r="P124"/>
  <c r="P125"/>
  <c r="P126"/>
  <c r="P128"/>
  <c r="P131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60"/>
  <c r="P162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3"/>
  <c r="P184"/>
  <c r="P187"/>
  <c r="P188"/>
  <c r="P189"/>
  <c r="P192"/>
  <c r="P193"/>
  <c r="P196"/>
  <c r="P198"/>
  <c r="P201"/>
  <c r="P202"/>
  <c r="P206"/>
  <c r="P207"/>
  <c r="P208"/>
  <c r="P210"/>
  <c r="M108"/>
  <c r="O60"/>
  <c r="N35"/>
  <c r="O35"/>
  <c r="P35"/>
  <c r="M29"/>
  <c r="N29"/>
  <c r="K55"/>
  <c r="K54"/>
  <c r="K109"/>
  <c r="K48"/>
  <c r="K75"/>
  <c r="K74"/>
  <c r="K73"/>
  <c r="K78"/>
  <c r="K77"/>
  <c r="K108"/>
  <c r="K70"/>
  <c r="K36"/>
  <c r="K24"/>
  <c r="K21"/>
  <c r="K20"/>
  <c r="K58"/>
  <c r="K57"/>
  <c r="K51"/>
  <c r="K50"/>
  <c r="K45"/>
  <c r="K43"/>
  <c r="K32"/>
  <c r="K30"/>
  <c r="K29"/>
  <c r="K35"/>
  <c r="K40"/>
  <c r="K39"/>
  <c r="K38"/>
  <c r="K60"/>
  <c r="K68"/>
  <c r="K67"/>
  <c r="K66"/>
  <c r="K22"/>
  <c r="L22"/>
  <c r="M22"/>
  <c r="K46"/>
  <c r="P200"/>
  <c r="P195"/>
  <c r="P182"/>
  <c r="P163"/>
  <c r="P159"/>
  <c r="P121"/>
  <c r="P98"/>
  <c r="P78"/>
  <c r="P61"/>
  <c r="P54"/>
  <c r="P51"/>
  <c r="P50"/>
  <c r="P40"/>
  <c r="N39"/>
  <c r="N38"/>
  <c r="P86"/>
  <c r="M35"/>
  <c r="M36"/>
  <c r="P20"/>
  <c r="O42"/>
  <c r="P45"/>
  <c r="L19"/>
  <c r="M120"/>
  <c r="L120"/>
  <c r="M80"/>
  <c r="O80"/>
  <c r="P80"/>
  <c r="M42"/>
  <c r="M19"/>
  <c r="M211"/>
  <c r="K158"/>
  <c r="K113"/>
  <c r="K112"/>
  <c r="M113"/>
  <c r="M112"/>
  <c r="L35"/>
  <c r="L36"/>
  <c r="O66"/>
  <c r="P66"/>
  <c r="P67"/>
  <c r="O114"/>
  <c r="P115"/>
  <c r="P39"/>
  <c r="O38"/>
  <c r="P38"/>
  <c r="O194"/>
  <c r="P194"/>
  <c r="P199"/>
  <c r="N203"/>
  <c r="P203"/>
  <c r="P204"/>
  <c r="K42"/>
  <c r="K19"/>
  <c r="N42"/>
  <c r="N19"/>
  <c r="N211"/>
  <c r="N113"/>
  <c r="N112"/>
  <c r="P57"/>
  <c r="K194"/>
  <c r="L113"/>
  <c r="L112"/>
  <c r="P24"/>
  <c r="N73"/>
  <c r="P73"/>
  <c r="P205"/>
  <c r="O190"/>
  <c r="P190"/>
  <c r="O132"/>
  <c r="K211"/>
  <c r="O120"/>
  <c r="P120"/>
  <c r="P132"/>
  <c r="O158"/>
  <c r="P158"/>
  <c r="O19"/>
  <c r="P42"/>
  <c r="O113"/>
  <c r="P114"/>
  <c r="L211"/>
  <c r="P19"/>
  <c r="P113"/>
  <c r="P112"/>
  <c r="O112"/>
  <c r="O211"/>
  <c r="P211"/>
</calcChain>
</file>

<file path=xl/sharedStrings.xml><?xml version="1.0" encoding="utf-8"?>
<sst xmlns="http://schemas.openxmlformats.org/spreadsheetml/2006/main" count="1657" uniqueCount="334">
  <si>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</si>
  <si>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</si>
  <si>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</si>
  <si>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</si>
  <si>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</si>
  <si>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</si>
  <si>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</si>
  <si>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</si>
  <si>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</si>
  <si>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115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</si>
  <si>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</si>
  <si>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</si>
  <si>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</si>
  <si>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</si>
  <si>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</si>
  <si>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</si>
  <si>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</si>
  <si>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7393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</si>
  <si>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</si>
  <si>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края"Развитие транспортной системы"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</si>
  <si>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</si>
  <si>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</si>
  <si>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</si>
  <si>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Красняркого края в рамках подпрограммы "Обеспечение условий реализации государственной програамы Красноярского края "Развитие культуры и туризма"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</si>
  <si>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</si>
  <si>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"Развитие транспортной системы"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</si>
  <si>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</si>
  <si>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</si>
  <si>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</si>
  <si>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</si>
  <si>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</si>
  <si>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</si>
  <si>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</si>
  <si>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</si>
  <si>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</si>
  <si>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</si>
  <si>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7550</t>
  </si>
  <si>
    <t>17</t>
  </si>
  <si>
    <t>Прочие неналоговые доходы</t>
  </si>
  <si>
    <t>Прочие неналоговые доходы бюджетов муниципальных районов</t>
  </si>
  <si>
    <t>18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</si>
  <si>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</si>
  <si>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</si>
  <si>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</si>
  <si>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</si>
  <si>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</si>
  <si>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008</t>
  </si>
  <si>
    <t>Субсидии бюджетам муниципальных образования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</si>
  <si>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</si>
  <si>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</si>
  <si>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на обеспечение жильем молодых семей</t>
  </si>
  <si>
    <t>051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</si>
  <si>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</si>
  <si>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</si>
  <si>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085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</si>
  <si>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</si>
  <si>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</si>
  <si>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215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</si>
  <si>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</si>
  <si>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</si>
  <si>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</si>
  <si>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</si>
  <si>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</si>
  <si>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</si>
  <si>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</si>
  <si>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121</t>
  </si>
  <si>
    <t>075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</si>
  <si>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</si>
  <si>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</si>
  <si>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33</t>
  </si>
  <si>
    <t>161</t>
  </si>
  <si>
    <t>Субсидии бюджетам субъектов Российской Федерации и муниципальных образований (межбюджетные субсидии)</t>
  </si>
  <si>
    <t xml:space="preserve">от 19.05.2017 № 27-148-26р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</si>
  <si>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Федерации)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</si>
  <si>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</si>
  <si>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</si>
  <si>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</si>
  <si>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</si>
  <si>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</si>
  <si>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</si>
  <si>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</si>
  <si>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физической культуры и спорта" государственной программы Красноярского края "Развитие физической культуры, спорта и туризма"</t>
  </si>
  <si>
    <t>7563</t>
  </si>
  <si>
    <t>7571</t>
  </si>
  <si>
    <t>Субсидии бюджетам муниципальных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</si>
  <si>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7741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</si>
  <si>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</si>
  <si>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</si>
  <si>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7748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</si>
  <si>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</si>
  <si>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1099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</si>
  <si>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</si>
  <si>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</si>
  <si>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207</t>
  </si>
  <si>
    <t>Субсидии на мероприятия государственной программы Российской Федерации "Доступная среда" на 2011 - 2020 годы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</si>
  <si>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</si>
  <si>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7411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</si>
  <si>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</si>
  <si>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</si>
  <si>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</si>
  <si>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</si>
  <si>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</si>
  <si>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</si>
  <si>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</si>
  <si>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</si>
  <si>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</si>
  <si>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не разграничена</t>
  </si>
  <si>
    <t>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</si>
  <si>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</si>
  <si>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</si>
  <si>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</si>
  <si>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</si>
  <si>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005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</si>
  <si>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</si>
  <si>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</si>
  <si>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</si>
  <si>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5146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</si>
  <si>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</si>
  <si>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</si>
  <si>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0640</t>
  </si>
  <si>
    <t>147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</si>
  <si>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</si>
  <si>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</si>
  <si>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</si>
  <si>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</si>
  <si>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</si>
  <si>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</si>
  <si>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</si>
  <si>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</si>
  <si>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</si>
  <si>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Доходы бюджетов бюджетной системы Российской Федерации от возврата бюджетами бюджетной системы Российской Федерации  и организациями остатков субсидий, субвенций и иных межбюджетных трансфертов, имеющих целевое назначение, прошлых лет</t>
  </si>
  <si>
    <t>районного Совета депутатов</t>
  </si>
  <si>
    <t xml:space="preserve">к Решению Новоселовского </t>
  </si>
  <si>
    <t>(тыс.рублей)</t>
  </si>
  <si>
    <t>ВСЕГО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</si>
  <si>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</si>
  <si>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</si>
  <si>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</si>
  <si>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</si>
  <si>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</si>
  <si>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</si>
  <si>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</si>
  <si>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</si>
  <si>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</si>
  <si>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</si>
  <si>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</si>
  <si>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</si>
  <si>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</si>
  <si>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</si>
  <si>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</si>
  <si>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</si>
  <si>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</si>
  <si>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</si>
  <si>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</si>
  <si>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</si>
  <si>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</si>
  <si>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</si>
  <si>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</si>
  <si>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</si>
  <si>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</si>
  <si>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</si>
  <si>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</si>
  <si>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</si>
  <si>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</si>
  <si>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</si>
  <si>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</si>
  <si>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</si>
  <si>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</si>
  <si>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</si>
  <si>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</si>
  <si>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</si>
  <si>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</si>
  <si>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</si>
  <si>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</si>
  <si>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</si>
  <si>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</si>
  <si>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</si>
  <si>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</si>
  <si>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</si>
  <si>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</si>
  <si>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</si>
  <si>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</si>
  <si>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</si>
  <si>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</si>
  <si>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</si>
  <si>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</si>
  <si>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</si>
  <si>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</si>
  <si>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</si>
  <si>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</si>
  <si>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</si>
  <si>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</si>
  <si>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</si>
  <si>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</si>
  <si>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</si>
  <si>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</si>
  <si>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</si>
  <si>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</si>
  <si>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</si>
  <si>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</si>
  <si>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</si>
  <si>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</si>
  <si>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</si>
  <si>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</si>
  <si>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</si>
  <si>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</si>
  <si>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</si>
  <si>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</si>
  <si>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</si>
  <si>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</si>
  <si>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</si>
  <si>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</si>
  <si>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</si>
  <si>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</si>
  <si>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</si>
  <si>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</si>
  <si>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</si>
  <si>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</si>
  <si>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</si>
  <si>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</si>
  <si>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</si>
  <si>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</si>
  <si>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</si>
  <si>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</si>
  <si>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</si>
  <si>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</si>
  <si>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</si>
  <si>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</si>
  <si>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</si>
  <si>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</si>
  <si>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</si>
  <si>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</si>
  <si>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</si>
  <si>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</si>
  <si>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</si>
  <si>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</si>
  <si>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</si>
  <si>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</si>
  <si>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</si>
  <si>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</si>
  <si>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</si>
  <si>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</si>
  <si>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</si>
  <si>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</si>
  <si>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</si>
  <si>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</si>
  <si>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</si>
  <si>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</si>
  <si>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</si>
  <si>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</si>
  <si>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</si>
  <si>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</si>
  <si>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</si>
  <si>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</si>
  <si>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</si>
  <si>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</si>
  <si>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</si>
  <si>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</si>
  <si>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</si>
  <si>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</si>
  <si>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</si>
  <si>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</si>
  <si>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</si>
  <si>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</si>
  <si>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</si>
  <si>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</si>
  <si>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</si>
  <si>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Денежные взыскания (штрафы) за нарушение законодательства Российской Федерации об электроэнергетике</t>
  </si>
  <si>
    <t>498</t>
  </si>
  <si>
    <t>41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</si>
  <si>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</si>
  <si>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</si>
  <si>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</si>
  <si>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</si>
  <si>
    <t>Иные межбюджетные трансферты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</si>
  <si>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</si>
  <si>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</si>
  <si>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</si>
  <si>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</si>
  <si>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</si>
  <si>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025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</si>
  <si>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</si>
  <si>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</si>
  <si>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</si>
  <si>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</si>
  <si>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</si>
  <si>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</si>
  <si>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Утверждено решением о бюджете</t>
  </si>
  <si>
    <t>Уточненный план</t>
  </si>
  <si>
    <t>Исполнено</t>
  </si>
  <si>
    <t>% исполнения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</si>
  <si>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</si>
  <si>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</si>
  <si>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</si>
  <si>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 xml:space="preserve">Приложение 4 </t>
  </si>
  <si>
    <t xml:space="preserve">Доходы районного бюджета по кодам видов доходов, подвидов доходов,  аналитической групрпы подвидов доходов бюджета  за 2016 год 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</si>
  <si>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</si>
  <si>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</si>
  <si>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</si>
  <si>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 xml:space="preserve">                        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</si>
  <si>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</si>
  <si>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</si>
  <si>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</si>
  <si>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</si>
  <si>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</si>
  <si>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</si>
  <si>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</si>
  <si>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</si>
  <si>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</si>
  <si>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</si>
  <si>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</si>
  <si>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</si>
  <si>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</si>
  <si>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</si>
  <si>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</si>
  <si>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</si>
  <si>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</si>
  <si>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</si>
  <si>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</si>
  <si>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</si>
  <si>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</si>
  <si>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</si>
  <si>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</si>
  <si>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</si>
  <si>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</si>
  <si>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</si>
  <si>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</si>
  <si>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</si>
  <si>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</si>
  <si>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 бюджетам муниципальных районов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</si>
  <si>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</si>
  <si>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</si>
  <si>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субвенции</t>
  </si>
  <si>
    <t>7408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</si>
</sst>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center" wrapText="1"/>
    </xf>
    <xf numFmtId="0" fontId="8" fillId="2" borderId="1" xfId="0" quotePrefix="1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1" fillId="0" borderId="4" xfId="0" applyNumberFormat="1" applyFont="1" applyBorder="1" applyAlignment="1">
      <alignment horizontal="justify" vertical="top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justify" vertical="top" wrapText="1"/>
    </xf>
    <xf numFmtId="164" fontId="1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6"/>
  <sheetViews>
    <sheetView tabSelected="1" topLeftCell="A18" workbookViewId="0">
      <selection activeCell="P25" sqref="A1:P25"/>
    </sheetView>
  </sheetViews>
  <sheetFormatPr defaultRowHeight="12.75"/>
  <cols>
    <col min="1" max="1" width="4.5703125" customWidth="1"/>
    <col min="2" max="2" width="6.5703125" customWidth="1"/>
    <col min="3" max="4" width="5.5703125" customWidth="1"/>
    <col min="5" max="5" width="5.7109375" customWidth="1"/>
    <col min="6" max="6" width="7.7109375" customWidth="1"/>
    <col min="7" max="7" width="8.28515625" customWidth="1"/>
    <col min="8" max="8" width="8.42578125" customWidth="1"/>
    <col min="9" max="9" width="8.140625" customWidth="1"/>
    <col min="10" max="10" width="54.7109375" customWidth="1"/>
    <col min="11" max="11" width="10.5703125" customWidth="1"/>
    <col min="12" max="13" width="10.5703125" hidden="1" customWidth="1"/>
    <col min="14" max="14" width="11.28515625" customWidth="1"/>
    <col min="15" max="16" width="11.140625" customWidth="1"/>
    <col min="17" max="17" width="6.85546875" customWidth="1"/>
  </cols>
  <sheetData>
    <row r="1" spans="1:16">
      <c r="K1" s="8" t="s">
        <v>294</v>
      </c>
    </row>
    <row r="2" spans="1:16">
      <c r="K2" s="25" t="s">
        <v>132</v>
      </c>
      <c r="L2" s="25"/>
      <c r="M2" s="25"/>
      <c r="N2" s="64"/>
      <c r="O2" s="25"/>
      <c r="P2" s="25"/>
    </row>
    <row r="3" spans="1:16">
      <c r="K3" s="25" t="s">
        <v>131</v>
      </c>
      <c r="L3" s="25"/>
      <c r="M3" s="25"/>
      <c r="N3" s="64"/>
      <c r="O3" s="25"/>
      <c r="P3" s="25"/>
    </row>
    <row r="4" spans="1:16">
      <c r="K4" s="65" t="s">
        <v>72</v>
      </c>
      <c r="L4" s="65"/>
      <c r="M4" s="65"/>
      <c r="N4" s="65"/>
      <c r="O4" s="65"/>
      <c r="P4" s="65"/>
    </row>
    <row r="5" spans="1:16" ht="5.25" customHeight="1"/>
    <row r="6" spans="1:16">
      <c r="A6" s="84" t="s">
        <v>295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9"/>
    </row>
    <row r="7" spans="1:16" ht="12.75" hidden="1" customHeight="1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25"/>
    </row>
    <row r="8" spans="1:16" ht="12.75" hidden="1" customHeight="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69"/>
    </row>
    <row r="9" spans="1:16" ht="12.75" hidden="1" customHeight="1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9"/>
    </row>
    <row r="10" spans="1:16" ht="12.75" hidden="1" customHeigh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69"/>
    </row>
    <row r="11" spans="1:16" ht="12.75" hidden="1" customHeight="1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</row>
    <row r="12" spans="1:16" ht="3.75" customHeight="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</row>
    <row r="13" spans="1:16" ht="18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5"/>
      <c r="M13" s="85"/>
      <c r="O13" t="s">
        <v>133</v>
      </c>
    </row>
    <row r="14" spans="1:16" ht="13.5" customHeight="1">
      <c r="A14" s="74" t="s">
        <v>159</v>
      </c>
      <c r="B14" s="78" t="s">
        <v>242</v>
      </c>
      <c r="C14" s="79"/>
      <c r="D14" s="79"/>
      <c r="E14" s="79"/>
      <c r="F14" s="79"/>
      <c r="G14" s="79"/>
      <c r="H14" s="79"/>
      <c r="I14" s="80"/>
      <c r="J14" s="77" t="s">
        <v>8</v>
      </c>
      <c r="K14" s="77" t="s">
        <v>287</v>
      </c>
      <c r="L14" s="21"/>
      <c r="M14" s="21"/>
      <c r="N14" s="77" t="s">
        <v>288</v>
      </c>
      <c r="O14" s="77" t="s">
        <v>289</v>
      </c>
      <c r="P14" s="81" t="s">
        <v>290</v>
      </c>
    </row>
    <row r="15" spans="1:16" ht="12.75" customHeight="1">
      <c r="A15" s="75"/>
      <c r="B15" s="74" t="s">
        <v>227</v>
      </c>
      <c r="C15" s="74" t="s">
        <v>226</v>
      </c>
      <c r="D15" s="74" t="s">
        <v>225</v>
      </c>
      <c r="E15" s="74" t="s">
        <v>224</v>
      </c>
      <c r="F15" s="74" t="s">
        <v>228</v>
      </c>
      <c r="G15" s="74" t="s">
        <v>229</v>
      </c>
      <c r="H15" s="74" t="s">
        <v>6</v>
      </c>
      <c r="I15" s="74" t="s">
        <v>7</v>
      </c>
      <c r="J15" s="77"/>
      <c r="K15" s="77"/>
      <c r="L15" s="21"/>
      <c r="M15" s="21"/>
      <c r="N15" s="77"/>
      <c r="O15" s="77"/>
      <c r="P15" s="82"/>
    </row>
    <row r="16" spans="1:16">
      <c r="A16" s="75"/>
      <c r="B16" s="75"/>
      <c r="C16" s="75"/>
      <c r="D16" s="75"/>
      <c r="E16" s="75"/>
      <c r="F16" s="75"/>
      <c r="G16" s="75"/>
      <c r="H16" s="75"/>
      <c r="I16" s="75"/>
      <c r="J16" s="77"/>
      <c r="K16" s="77"/>
      <c r="L16" s="21"/>
      <c r="M16" s="21"/>
      <c r="N16" s="77"/>
      <c r="O16" s="77"/>
      <c r="P16" s="82"/>
    </row>
    <row r="17" spans="1:16" ht="168.75" customHeight="1">
      <c r="A17" s="76"/>
      <c r="B17" s="76"/>
      <c r="C17" s="76"/>
      <c r="D17" s="76"/>
      <c r="E17" s="76"/>
      <c r="F17" s="76"/>
      <c r="G17" s="76"/>
      <c r="H17" s="76"/>
      <c r="I17" s="76"/>
      <c r="J17" s="77"/>
      <c r="K17" s="77"/>
      <c r="L17" s="21"/>
      <c r="M17" s="21"/>
      <c r="N17" s="77"/>
      <c r="O17" s="77"/>
      <c r="P17" s="83"/>
    </row>
    <row r="18" spans="1:16">
      <c r="A18" s="1"/>
      <c r="B18" s="1">
        <v>1</v>
      </c>
      <c r="C18" s="1">
        <v>2</v>
      </c>
      <c r="D18" s="1">
        <v>3</v>
      </c>
      <c r="E18" s="1">
        <v>4</v>
      </c>
      <c r="F18" s="1">
        <v>5</v>
      </c>
      <c r="G18" s="1">
        <v>6</v>
      </c>
      <c r="H18" s="1">
        <v>7</v>
      </c>
      <c r="I18" s="1">
        <v>8</v>
      </c>
      <c r="J18" s="1">
        <v>9</v>
      </c>
      <c r="K18" s="1">
        <v>10</v>
      </c>
      <c r="L18" s="19"/>
      <c r="M18" s="19"/>
      <c r="N18" s="20">
        <v>11</v>
      </c>
      <c r="O18" s="20">
        <v>12</v>
      </c>
      <c r="P18" s="20"/>
    </row>
    <row r="19" spans="1:16" ht="24" customHeight="1">
      <c r="A19" s="10">
        <v>1</v>
      </c>
      <c r="B19" s="7" t="s">
        <v>166</v>
      </c>
      <c r="C19" s="7">
        <v>1</v>
      </c>
      <c r="D19" s="7" t="s">
        <v>167</v>
      </c>
      <c r="E19" s="7" t="s">
        <v>167</v>
      </c>
      <c r="F19" s="7" t="s">
        <v>166</v>
      </c>
      <c r="G19" s="7" t="s">
        <v>167</v>
      </c>
      <c r="H19" s="7" t="s">
        <v>168</v>
      </c>
      <c r="I19" s="7" t="s">
        <v>166</v>
      </c>
      <c r="J19" s="6" t="s">
        <v>218</v>
      </c>
      <c r="K19" s="32">
        <f>K20+K29+K35+K38+K42+K60+K80+K66+K108+K73</f>
        <v>46836.000000000007</v>
      </c>
      <c r="L19" s="32">
        <f>L20+L29+L35+L38+L42+L60+L80+L66+L108+L73</f>
        <v>791.14</v>
      </c>
      <c r="M19" s="32">
        <f>M20+M29+M35+M38+M42+M60+M80+M66+M108+M73</f>
        <v>791.14</v>
      </c>
      <c r="N19" s="32">
        <f>N20+N29+N35+N38+N42+N60+N80+N66+N108+N73</f>
        <v>46836.000000000007</v>
      </c>
      <c r="O19" s="32">
        <f>O20+O29+O35+O38+O42+O60+O80+O66+O108+O73</f>
        <v>51082.000000000007</v>
      </c>
      <c r="P19" s="32">
        <f>O19/N19%</f>
        <v>109.06567597574515</v>
      </c>
    </row>
    <row r="20" spans="1:16" ht="20.25" customHeight="1">
      <c r="A20" s="10">
        <v>2</v>
      </c>
      <c r="B20" s="7" t="s">
        <v>215</v>
      </c>
      <c r="C20" s="7">
        <v>1</v>
      </c>
      <c r="D20" s="7" t="s">
        <v>169</v>
      </c>
      <c r="E20" s="7" t="s">
        <v>167</v>
      </c>
      <c r="F20" s="7" t="s">
        <v>166</v>
      </c>
      <c r="G20" s="7" t="s">
        <v>167</v>
      </c>
      <c r="H20" s="7" t="s">
        <v>168</v>
      </c>
      <c r="I20" s="7" t="s">
        <v>166</v>
      </c>
      <c r="J20" s="6" t="s">
        <v>160</v>
      </c>
      <c r="K20" s="32">
        <f>K21+K24</f>
        <v>20986.6</v>
      </c>
      <c r="L20" s="32">
        <f>L21+L24</f>
        <v>0</v>
      </c>
      <c r="M20" s="32">
        <f>M21+M24</f>
        <v>0</v>
      </c>
      <c r="N20" s="32">
        <f>N21+N24</f>
        <v>20986.6</v>
      </c>
      <c r="O20" s="32">
        <f>O21+O24</f>
        <v>23565.4</v>
      </c>
      <c r="P20" s="32">
        <f t="shared" ref="P20:P83" si="0">O20/N20%</f>
        <v>112.28784081270908</v>
      </c>
    </row>
    <row r="21" spans="1:16">
      <c r="A21" s="1">
        <v>3</v>
      </c>
      <c r="B21" s="5">
        <v>182</v>
      </c>
      <c r="C21" s="5" t="s">
        <v>170</v>
      </c>
      <c r="D21" s="5" t="s">
        <v>169</v>
      </c>
      <c r="E21" s="5" t="s">
        <v>169</v>
      </c>
      <c r="F21" s="5" t="s">
        <v>166</v>
      </c>
      <c r="G21" s="5" t="s">
        <v>167</v>
      </c>
      <c r="H21" s="5" t="s">
        <v>168</v>
      </c>
      <c r="I21" s="5">
        <v>110</v>
      </c>
      <c r="J21" s="4" t="s">
        <v>161</v>
      </c>
      <c r="K21" s="33">
        <f>K23</f>
        <v>25</v>
      </c>
      <c r="L21" s="33">
        <f>L23</f>
        <v>0</v>
      </c>
      <c r="M21" s="33">
        <f>M23</f>
        <v>0</v>
      </c>
      <c r="N21" s="33">
        <f>N23</f>
        <v>25</v>
      </c>
      <c r="O21" s="33">
        <f>O23</f>
        <v>28.4</v>
      </c>
      <c r="P21" s="32">
        <f t="shared" si="0"/>
        <v>113.6</v>
      </c>
    </row>
    <row r="22" spans="1:16" ht="38.25">
      <c r="A22" s="1">
        <v>4</v>
      </c>
      <c r="B22" s="5">
        <v>182</v>
      </c>
      <c r="C22" s="5">
        <v>1</v>
      </c>
      <c r="D22" s="5" t="s">
        <v>169</v>
      </c>
      <c r="E22" s="5" t="s">
        <v>169</v>
      </c>
      <c r="F22" s="5" t="s">
        <v>172</v>
      </c>
      <c r="G22" s="5" t="s">
        <v>167</v>
      </c>
      <c r="H22" s="5" t="s">
        <v>168</v>
      </c>
      <c r="I22" s="5">
        <v>110</v>
      </c>
      <c r="J22" s="2" t="s">
        <v>312</v>
      </c>
      <c r="K22" s="33">
        <f>K23</f>
        <v>25</v>
      </c>
      <c r="L22" s="33">
        <f>L23</f>
        <v>0</v>
      </c>
      <c r="M22" s="33">
        <f>M23</f>
        <v>0</v>
      </c>
      <c r="N22" s="33">
        <v>25</v>
      </c>
      <c r="O22" s="33">
        <v>28.4</v>
      </c>
      <c r="P22" s="32">
        <f t="shared" si="0"/>
        <v>113.6</v>
      </c>
    </row>
    <row r="23" spans="1:16" ht="42" customHeight="1">
      <c r="A23" s="1">
        <v>5</v>
      </c>
      <c r="B23" s="5">
        <v>182</v>
      </c>
      <c r="C23" s="5">
        <v>1</v>
      </c>
      <c r="D23" s="5" t="s">
        <v>169</v>
      </c>
      <c r="E23" s="5" t="s">
        <v>169</v>
      </c>
      <c r="F23" s="5" t="s">
        <v>173</v>
      </c>
      <c r="G23" s="5" t="s">
        <v>171</v>
      </c>
      <c r="H23" s="5" t="s">
        <v>168</v>
      </c>
      <c r="I23" s="5">
        <v>110</v>
      </c>
      <c r="J23" s="2" t="s">
        <v>12</v>
      </c>
      <c r="K23" s="33">
        <v>25</v>
      </c>
      <c r="L23" s="34"/>
      <c r="M23" s="34"/>
      <c r="N23" s="34">
        <v>25</v>
      </c>
      <c r="O23" s="34">
        <v>28.4</v>
      </c>
      <c r="P23" s="32">
        <f t="shared" si="0"/>
        <v>113.6</v>
      </c>
    </row>
    <row r="24" spans="1:16">
      <c r="A24" s="1">
        <v>6</v>
      </c>
      <c r="B24" s="5">
        <v>182</v>
      </c>
      <c r="C24" s="5">
        <v>1</v>
      </c>
      <c r="D24" s="5" t="s">
        <v>169</v>
      </c>
      <c r="E24" s="5" t="s">
        <v>171</v>
      </c>
      <c r="F24" s="5" t="s">
        <v>166</v>
      </c>
      <c r="G24" s="5" t="s">
        <v>169</v>
      </c>
      <c r="H24" s="5" t="s">
        <v>168</v>
      </c>
      <c r="I24" s="5">
        <v>110</v>
      </c>
      <c r="J24" s="2" t="s">
        <v>162</v>
      </c>
      <c r="K24" s="33">
        <f>K25+K26+K27+K28</f>
        <v>20961.599999999999</v>
      </c>
      <c r="L24" s="33">
        <f>L25+L26+L27+L28</f>
        <v>0</v>
      </c>
      <c r="M24" s="33">
        <f>M25+M26+M27+M28</f>
        <v>0</v>
      </c>
      <c r="N24" s="33">
        <f>N25+N26+N27+N28</f>
        <v>20961.599999999999</v>
      </c>
      <c r="O24" s="33">
        <f>O25+O26+O27+O28</f>
        <v>23537</v>
      </c>
      <c r="P24" s="32">
        <f t="shared" si="0"/>
        <v>112.28627585680483</v>
      </c>
    </row>
    <row r="25" spans="1:16" ht="70.5" customHeight="1">
      <c r="A25" s="1">
        <v>7</v>
      </c>
      <c r="B25" s="5">
        <v>182</v>
      </c>
      <c r="C25" s="5">
        <v>1</v>
      </c>
      <c r="D25" s="5" t="s">
        <v>169</v>
      </c>
      <c r="E25" s="5" t="s">
        <v>171</v>
      </c>
      <c r="F25" s="5" t="s">
        <v>172</v>
      </c>
      <c r="G25" s="5" t="s">
        <v>169</v>
      </c>
      <c r="H25" s="5" t="s">
        <v>168</v>
      </c>
      <c r="I25" s="5">
        <v>110</v>
      </c>
      <c r="J25" s="2" t="s">
        <v>141</v>
      </c>
      <c r="K25" s="33">
        <v>20238.599999999999</v>
      </c>
      <c r="L25" s="34"/>
      <c r="M25" s="34"/>
      <c r="N25" s="34">
        <v>20238.599999999999</v>
      </c>
      <c r="O25" s="34">
        <v>22791.1</v>
      </c>
      <c r="P25" s="32">
        <f t="shared" si="0"/>
        <v>112.61203838210153</v>
      </c>
    </row>
    <row r="26" spans="1:16" ht="99.75" customHeight="1">
      <c r="A26" s="1">
        <v>8</v>
      </c>
      <c r="B26" s="5">
        <v>182</v>
      </c>
      <c r="C26" s="5">
        <v>1</v>
      </c>
      <c r="D26" s="5" t="s">
        <v>169</v>
      </c>
      <c r="E26" s="5" t="s">
        <v>171</v>
      </c>
      <c r="F26" s="5" t="s">
        <v>174</v>
      </c>
      <c r="G26" s="5" t="s">
        <v>169</v>
      </c>
      <c r="H26" s="5" t="s">
        <v>168</v>
      </c>
      <c r="I26" s="5">
        <v>110</v>
      </c>
      <c r="J26" s="2" t="s">
        <v>142</v>
      </c>
      <c r="K26" s="33">
        <v>351</v>
      </c>
      <c r="L26" s="34"/>
      <c r="M26" s="34"/>
      <c r="N26" s="34">
        <v>351</v>
      </c>
      <c r="O26" s="34">
        <v>354.4</v>
      </c>
      <c r="P26" s="32">
        <f t="shared" si="0"/>
        <v>100.96866096866097</v>
      </c>
    </row>
    <row r="27" spans="1:16" ht="39.75" customHeight="1">
      <c r="A27" s="1">
        <v>9</v>
      </c>
      <c r="B27" s="5" t="s">
        <v>215</v>
      </c>
      <c r="C27" s="5" t="s">
        <v>170</v>
      </c>
      <c r="D27" s="5" t="s">
        <v>169</v>
      </c>
      <c r="E27" s="5" t="s">
        <v>171</v>
      </c>
      <c r="F27" s="5" t="s">
        <v>199</v>
      </c>
      <c r="G27" s="5" t="s">
        <v>169</v>
      </c>
      <c r="H27" s="5" t="s">
        <v>168</v>
      </c>
      <c r="I27" s="5" t="s">
        <v>212</v>
      </c>
      <c r="J27" s="2" t="s">
        <v>143</v>
      </c>
      <c r="K27" s="33">
        <v>350</v>
      </c>
      <c r="L27" s="34"/>
      <c r="M27" s="34"/>
      <c r="N27" s="34">
        <v>350</v>
      </c>
      <c r="O27" s="34">
        <v>366</v>
      </c>
      <c r="P27" s="32">
        <f t="shared" si="0"/>
        <v>104.57142857142857</v>
      </c>
    </row>
    <row r="28" spans="1:16" ht="89.25" customHeight="1">
      <c r="A28" s="1">
        <v>10</v>
      </c>
      <c r="B28" s="5" t="s">
        <v>215</v>
      </c>
      <c r="C28" s="5" t="s">
        <v>170</v>
      </c>
      <c r="D28" s="5" t="s">
        <v>169</v>
      </c>
      <c r="E28" s="5" t="s">
        <v>171</v>
      </c>
      <c r="F28" s="5" t="s">
        <v>204</v>
      </c>
      <c r="G28" s="5" t="s">
        <v>169</v>
      </c>
      <c r="H28" s="5" t="s">
        <v>168</v>
      </c>
      <c r="I28" s="5" t="s">
        <v>212</v>
      </c>
      <c r="J28" s="31" t="s">
        <v>13</v>
      </c>
      <c r="K28" s="33">
        <v>22</v>
      </c>
      <c r="L28" s="34"/>
      <c r="M28" s="34"/>
      <c r="N28" s="34">
        <v>22</v>
      </c>
      <c r="O28" s="34">
        <v>25.5</v>
      </c>
      <c r="P28" s="32">
        <f t="shared" si="0"/>
        <v>115.90909090909091</v>
      </c>
    </row>
    <row r="29" spans="1:16">
      <c r="A29" s="10">
        <v>11</v>
      </c>
      <c r="B29" s="7">
        <v>182</v>
      </c>
      <c r="C29" s="7">
        <v>1</v>
      </c>
      <c r="D29" s="7" t="s">
        <v>192</v>
      </c>
      <c r="E29" s="7" t="s">
        <v>167</v>
      </c>
      <c r="F29" s="7" t="s">
        <v>166</v>
      </c>
      <c r="G29" s="7" t="s">
        <v>167</v>
      </c>
      <c r="H29" s="7" t="s">
        <v>168</v>
      </c>
      <c r="I29" s="7" t="s">
        <v>166</v>
      </c>
      <c r="J29" s="3" t="s">
        <v>175</v>
      </c>
      <c r="K29" s="32">
        <f>K30+K32</f>
        <v>14016</v>
      </c>
      <c r="L29" s="32">
        <f>L30+L32</f>
        <v>0</v>
      </c>
      <c r="M29" s="32">
        <f>M30+M32</f>
        <v>0</v>
      </c>
      <c r="N29" s="32">
        <f>N30+N32</f>
        <v>14016</v>
      </c>
      <c r="O29" s="32">
        <f>O30+O32+O34</f>
        <v>14460</v>
      </c>
      <c r="P29" s="32">
        <f t="shared" si="0"/>
        <v>103.16780821917808</v>
      </c>
    </row>
    <row r="30" spans="1:16" ht="25.5">
      <c r="A30" s="1">
        <v>12</v>
      </c>
      <c r="B30" s="5" t="s">
        <v>215</v>
      </c>
      <c r="C30" s="5" t="s">
        <v>170</v>
      </c>
      <c r="D30" s="5" t="s">
        <v>192</v>
      </c>
      <c r="E30" s="5" t="s">
        <v>171</v>
      </c>
      <c r="F30" s="5" t="s">
        <v>166</v>
      </c>
      <c r="G30" s="5" t="s">
        <v>171</v>
      </c>
      <c r="H30" s="5" t="s">
        <v>168</v>
      </c>
      <c r="I30" s="5" t="s">
        <v>212</v>
      </c>
      <c r="J30" s="2" t="s">
        <v>176</v>
      </c>
      <c r="K30" s="33">
        <f>K31</f>
        <v>4100</v>
      </c>
      <c r="L30" s="33">
        <f>L31</f>
        <v>0</v>
      </c>
      <c r="M30" s="33">
        <f>M31</f>
        <v>0</v>
      </c>
      <c r="N30" s="33">
        <f>N31</f>
        <v>4100</v>
      </c>
      <c r="O30" s="33">
        <f>O31</f>
        <v>4532</v>
      </c>
      <c r="P30" s="32">
        <f t="shared" si="0"/>
        <v>110.53658536585365</v>
      </c>
    </row>
    <row r="31" spans="1:16" ht="25.5">
      <c r="A31" s="1">
        <v>13</v>
      </c>
      <c r="B31" s="5" t="s">
        <v>215</v>
      </c>
      <c r="C31" s="5" t="s">
        <v>170</v>
      </c>
      <c r="D31" s="5" t="s">
        <v>192</v>
      </c>
      <c r="E31" s="5" t="s">
        <v>171</v>
      </c>
      <c r="F31" s="5" t="s">
        <v>172</v>
      </c>
      <c r="G31" s="5" t="s">
        <v>171</v>
      </c>
      <c r="H31" s="5" t="s">
        <v>168</v>
      </c>
      <c r="I31" s="5" t="s">
        <v>212</v>
      </c>
      <c r="J31" s="2" t="s">
        <v>176</v>
      </c>
      <c r="K31" s="33">
        <v>4100</v>
      </c>
      <c r="L31" s="33"/>
      <c r="M31" s="33"/>
      <c r="N31" s="33">
        <v>4100</v>
      </c>
      <c r="O31" s="33">
        <v>4532</v>
      </c>
      <c r="P31" s="32">
        <f t="shared" si="0"/>
        <v>110.53658536585365</v>
      </c>
    </row>
    <row r="32" spans="1:16">
      <c r="A32" s="1">
        <v>14</v>
      </c>
      <c r="B32" s="5" t="s">
        <v>215</v>
      </c>
      <c r="C32" s="5" t="s">
        <v>170</v>
      </c>
      <c r="D32" s="5" t="s">
        <v>192</v>
      </c>
      <c r="E32" s="5" t="s">
        <v>193</v>
      </c>
      <c r="F32" s="5" t="s">
        <v>166</v>
      </c>
      <c r="G32" s="5" t="s">
        <v>169</v>
      </c>
      <c r="H32" s="5" t="s">
        <v>168</v>
      </c>
      <c r="I32" s="5" t="s">
        <v>212</v>
      </c>
      <c r="J32" s="2" t="s">
        <v>177</v>
      </c>
      <c r="K32" s="33">
        <f>K33</f>
        <v>9916</v>
      </c>
      <c r="L32" s="33">
        <f>L33</f>
        <v>0</v>
      </c>
      <c r="M32" s="33">
        <f>M33</f>
        <v>0</v>
      </c>
      <c r="N32" s="33">
        <f>N33</f>
        <v>9916</v>
      </c>
      <c r="O32" s="33">
        <f>O33</f>
        <v>9917.2000000000007</v>
      </c>
      <c r="P32" s="32">
        <f t="shared" si="0"/>
        <v>100.01210165389271</v>
      </c>
    </row>
    <row r="33" spans="1:16">
      <c r="A33" s="1">
        <v>15</v>
      </c>
      <c r="B33" s="5" t="s">
        <v>215</v>
      </c>
      <c r="C33" s="5" t="s">
        <v>170</v>
      </c>
      <c r="D33" s="5" t="s">
        <v>192</v>
      </c>
      <c r="E33" s="5" t="s">
        <v>193</v>
      </c>
      <c r="F33" s="5" t="s">
        <v>172</v>
      </c>
      <c r="G33" s="5" t="s">
        <v>169</v>
      </c>
      <c r="H33" s="5" t="s">
        <v>168</v>
      </c>
      <c r="I33" s="5" t="s">
        <v>212</v>
      </c>
      <c r="J33" s="2" t="s">
        <v>177</v>
      </c>
      <c r="K33" s="33">
        <v>9916</v>
      </c>
      <c r="L33" s="33"/>
      <c r="M33" s="33"/>
      <c r="N33" s="33">
        <v>9916</v>
      </c>
      <c r="O33" s="33">
        <v>9917.2000000000007</v>
      </c>
      <c r="P33" s="32">
        <f t="shared" si="0"/>
        <v>100.01210165389271</v>
      </c>
    </row>
    <row r="34" spans="1:16" ht="68.25" customHeight="1">
      <c r="A34" s="1">
        <v>16</v>
      </c>
      <c r="B34" s="5" t="s">
        <v>215</v>
      </c>
      <c r="C34" s="5" t="s">
        <v>170</v>
      </c>
      <c r="D34" s="5" t="s">
        <v>192</v>
      </c>
      <c r="E34" s="5" t="s">
        <v>266</v>
      </c>
      <c r="F34" s="5" t="s">
        <v>174</v>
      </c>
      <c r="G34" s="5" t="s">
        <v>171</v>
      </c>
      <c r="H34" s="5" t="s">
        <v>168</v>
      </c>
      <c r="I34" s="5" t="s">
        <v>212</v>
      </c>
      <c r="J34" s="71" t="s">
        <v>330</v>
      </c>
      <c r="K34" s="33">
        <v>0</v>
      </c>
      <c r="L34" s="33"/>
      <c r="M34" s="33"/>
      <c r="N34" s="33">
        <v>0</v>
      </c>
      <c r="O34" s="33">
        <v>10.8</v>
      </c>
      <c r="P34" s="32"/>
    </row>
    <row r="35" spans="1:16" ht="12.75" customHeight="1">
      <c r="A35" s="10">
        <v>17</v>
      </c>
      <c r="B35" s="7" t="s">
        <v>166</v>
      </c>
      <c r="C35" s="7">
        <v>1</v>
      </c>
      <c r="D35" s="7" t="s">
        <v>194</v>
      </c>
      <c r="E35" s="7" t="s">
        <v>167</v>
      </c>
      <c r="F35" s="7" t="s">
        <v>166</v>
      </c>
      <c r="G35" s="7" t="s">
        <v>167</v>
      </c>
      <c r="H35" s="7" t="s">
        <v>168</v>
      </c>
      <c r="I35" s="7" t="s">
        <v>166</v>
      </c>
      <c r="J35" s="3" t="s">
        <v>178</v>
      </c>
      <c r="K35" s="32">
        <f>K37</f>
        <v>1500</v>
      </c>
      <c r="L35" s="32">
        <f>L37</f>
        <v>0</v>
      </c>
      <c r="M35" s="32">
        <f>M37</f>
        <v>0</v>
      </c>
      <c r="N35" s="32">
        <f>N37</f>
        <v>1500</v>
      </c>
      <c r="O35" s="32">
        <f>O37</f>
        <v>1648.9</v>
      </c>
      <c r="P35" s="32">
        <f t="shared" si="0"/>
        <v>109.92666666666668</v>
      </c>
    </row>
    <row r="36" spans="1:16" ht="25.5">
      <c r="A36" s="1">
        <v>18</v>
      </c>
      <c r="B36" s="5" t="s">
        <v>215</v>
      </c>
      <c r="C36" s="5" t="s">
        <v>170</v>
      </c>
      <c r="D36" s="5" t="s">
        <v>194</v>
      </c>
      <c r="E36" s="5" t="s">
        <v>193</v>
      </c>
      <c r="F36" s="5" t="s">
        <v>166</v>
      </c>
      <c r="G36" s="5" t="s">
        <v>169</v>
      </c>
      <c r="H36" s="5" t="s">
        <v>168</v>
      </c>
      <c r="I36" s="5" t="s">
        <v>212</v>
      </c>
      <c r="J36" s="2" t="s">
        <v>219</v>
      </c>
      <c r="K36" s="33">
        <f>K37</f>
        <v>1500</v>
      </c>
      <c r="L36" s="33">
        <f>L37</f>
        <v>0</v>
      </c>
      <c r="M36" s="33">
        <f>M37</f>
        <v>0</v>
      </c>
      <c r="N36" s="33">
        <f>N37</f>
        <v>1500</v>
      </c>
      <c r="O36" s="33">
        <f>O37</f>
        <v>1648.9</v>
      </c>
      <c r="P36" s="32">
        <f t="shared" si="0"/>
        <v>109.92666666666668</v>
      </c>
    </row>
    <row r="37" spans="1:16" ht="38.25">
      <c r="A37" s="1">
        <v>19</v>
      </c>
      <c r="B37" s="5">
        <v>182</v>
      </c>
      <c r="C37" s="5">
        <v>1</v>
      </c>
      <c r="D37" s="5" t="s">
        <v>194</v>
      </c>
      <c r="E37" s="5" t="s">
        <v>193</v>
      </c>
      <c r="F37" s="5" t="s">
        <v>172</v>
      </c>
      <c r="G37" s="5" t="s">
        <v>169</v>
      </c>
      <c r="H37" s="5" t="s">
        <v>168</v>
      </c>
      <c r="I37" s="5">
        <v>110</v>
      </c>
      <c r="J37" s="2" t="s">
        <v>231</v>
      </c>
      <c r="K37" s="33">
        <v>1500</v>
      </c>
      <c r="L37" s="33">
        <f>L38</f>
        <v>0</v>
      </c>
      <c r="M37" s="33">
        <f>M38</f>
        <v>0</v>
      </c>
      <c r="N37" s="33">
        <v>1500</v>
      </c>
      <c r="O37" s="33">
        <v>1648.9</v>
      </c>
      <c r="P37" s="32">
        <f t="shared" si="0"/>
        <v>109.92666666666668</v>
      </c>
    </row>
    <row r="38" spans="1:16" ht="25.5">
      <c r="A38" s="10">
        <v>20</v>
      </c>
      <c r="B38" s="7">
        <v>182</v>
      </c>
      <c r="C38" s="7">
        <v>1</v>
      </c>
      <c r="D38" s="7" t="s">
        <v>196</v>
      </c>
      <c r="E38" s="7" t="s">
        <v>167</v>
      </c>
      <c r="F38" s="7" t="s">
        <v>166</v>
      </c>
      <c r="G38" s="7" t="s">
        <v>167</v>
      </c>
      <c r="H38" s="7" t="s">
        <v>168</v>
      </c>
      <c r="I38" s="7" t="s">
        <v>166</v>
      </c>
      <c r="J38" s="3" t="s">
        <v>179</v>
      </c>
      <c r="K38" s="32">
        <f t="shared" ref="K38:O40" si="1">K39</f>
        <v>100</v>
      </c>
      <c r="L38" s="32">
        <f t="shared" si="1"/>
        <v>0</v>
      </c>
      <c r="M38" s="32">
        <f t="shared" si="1"/>
        <v>0</v>
      </c>
      <c r="N38" s="32">
        <f t="shared" si="1"/>
        <v>100</v>
      </c>
      <c r="O38" s="32">
        <f t="shared" si="1"/>
        <v>116</v>
      </c>
      <c r="P38" s="32">
        <f t="shared" si="0"/>
        <v>116</v>
      </c>
    </row>
    <row r="39" spans="1:16" ht="34.5" customHeight="1">
      <c r="A39" s="1">
        <v>21</v>
      </c>
      <c r="B39" s="5">
        <v>182</v>
      </c>
      <c r="C39" s="5">
        <v>1</v>
      </c>
      <c r="D39" s="5" t="s">
        <v>196</v>
      </c>
      <c r="E39" s="5" t="s">
        <v>195</v>
      </c>
      <c r="F39" s="5" t="s">
        <v>166</v>
      </c>
      <c r="G39" s="5" t="s">
        <v>167</v>
      </c>
      <c r="H39" s="5" t="s">
        <v>168</v>
      </c>
      <c r="I39" s="5">
        <v>110</v>
      </c>
      <c r="J39" s="2" t="s">
        <v>197</v>
      </c>
      <c r="K39" s="33">
        <f t="shared" si="1"/>
        <v>100</v>
      </c>
      <c r="L39" s="33">
        <f t="shared" si="1"/>
        <v>0</v>
      </c>
      <c r="M39" s="33">
        <f t="shared" si="1"/>
        <v>0</v>
      </c>
      <c r="N39" s="33">
        <f t="shared" si="1"/>
        <v>100</v>
      </c>
      <c r="O39" s="33">
        <f t="shared" si="1"/>
        <v>116</v>
      </c>
      <c r="P39" s="32">
        <f t="shared" si="0"/>
        <v>116</v>
      </c>
    </row>
    <row r="40" spans="1:16" ht="15" customHeight="1">
      <c r="A40" s="1">
        <v>22</v>
      </c>
      <c r="B40" s="5">
        <v>182</v>
      </c>
      <c r="C40" s="5">
        <v>1</v>
      </c>
      <c r="D40" s="5" t="s">
        <v>196</v>
      </c>
      <c r="E40" s="5" t="s">
        <v>195</v>
      </c>
      <c r="F40" s="5" t="s">
        <v>198</v>
      </c>
      <c r="G40" s="5" t="s">
        <v>167</v>
      </c>
      <c r="H40" s="5" t="s">
        <v>168</v>
      </c>
      <c r="I40" s="5">
        <v>110</v>
      </c>
      <c r="J40" s="2" t="s">
        <v>180</v>
      </c>
      <c r="K40" s="33">
        <f t="shared" si="1"/>
        <v>100</v>
      </c>
      <c r="L40" s="33">
        <f t="shared" si="1"/>
        <v>0</v>
      </c>
      <c r="M40" s="33">
        <f t="shared" si="1"/>
        <v>0</v>
      </c>
      <c r="N40" s="33">
        <f t="shared" si="1"/>
        <v>100</v>
      </c>
      <c r="O40" s="33">
        <f t="shared" si="1"/>
        <v>116</v>
      </c>
      <c r="P40" s="32">
        <f t="shared" si="0"/>
        <v>116</v>
      </c>
    </row>
    <row r="41" spans="1:16" ht="25.5">
      <c r="A41" s="1">
        <v>23</v>
      </c>
      <c r="B41" s="5">
        <v>182</v>
      </c>
      <c r="C41" s="5">
        <v>1</v>
      </c>
      <c r="D41" s="5" t="s">
        <v>196</v>
      </c>
      <c r="E41" s="5" t="s">
        <v>195</v>
      </c>
      <c r="F41" s="5" t="s">
        <v>163</v>
      </c>
      <c r="G41" s="5" t="s">
        <v>192</v>
      </c>
      <c r="H41" s="5" t="s">
        <v>168</v>
      </c>
      <c r="I41" s="5">
        <v>110</v>
      </c>
      <c r="J41" s="2" t="s">
        <v>181</v>
      </c>
      <c r="K41" s="33">
        <v>100</v>
      </c>
      <c r="L41" s="34"/>
      <c r="M41" s="34"/>
      <c r="N41" s="34">
        <v>100</v>
      </c>
      <c r="O41" s="34">
        <v>116</v>
      </c>
      <c r="P41" s="32">
        <f t="shared" si="0"/>
        <v>116</v>
      </c>
    </row>
    <row r="42" spans="1:16" ht="26.25" customHeight="1">
      <c r="A42" s="10">
        <v>24</v>
      </c>
      <c r="B42" s="7" t="s">
        <v>166</v>
      </c>
      <c r="C42" s="7">
        <v>1</v>
      </c>
      <c r="D42" s="7">
        <v>11</v>
      </c>
      <c r="E42" s="7" t="s">
        <v>167</v>
      </c>
      <c r="F42" s="7" t="s">
        <v>166</v>
      </c>
      <c r="G42" s="7" t="s">
        <v>167</v>
      </c>
      <c r="H42" s="7" t="s">
        <v>168</v>
      </c>
      <c r="I42" s="7" t="s">
        <v>166</v>
      </c>
      <c r="J42" s="3" t="s">
        <v>182</v>
      </c>
      <c r="K42" s="32">
        <f>K45+K43+K57+K54</f>
        <v>5545.3</v>
      </c>
      <c r="L42" s="32">
        <f>L45+L43+L57+L54</f>
        <v>0</v>
      </c>
      <c r="M42" s="32">
        <f>M45+M43+M57+M54</f>
        <v>0</v>
      </c>
      <c r="N42" s="32">
        <f>N45+N43+N57+N54</f>
        <v>5545.3</v>
      </c>
      <c r="O42" s="32">
        <f>O45+O43+O57+O54</f>
        <v>6117.7</v>
      </c>
      <c r="P42" s="32">
        <f t="shared" si="0"/>
        <v>110.32225488251311</v>
      </c>
    </row>
    <row r="43" spans="1:16" ht="25.5">
      <c r="A43" s="1">
        <v>25</v>
      </c>
      <c r="B43" s="5" t="s">
        <v>166</v>
      </c>
      <c r="C43" s="5" t="s">
        <v>170</v>
      </c>
      <c r="D43" s="5" t="s">
        <v>222</v>
      </c>
      <c r="E43" s="5" t="s">
        <v>193</v>
      </c>
      <c r="F43" s="5" t="s">
        <v>166</v>
      </c>
      <c r="G43" s="5" t="s">
        <v>167</v>
      </c>
      <c r="H43" s="5" t="s">
        <v>168</v>
      </c>
      <c r="I43" s="5" t="s">
        <v>220</v>
      </c>
      <c r="J43" s="2" t="s">
        <v>223</v>
      </c>
      <c r="K43" s="33">
        <f>K44</f>
        <v>0.1</v>
      </c>
      <c r="L43" s="33">
        <f>L44</f>
        <v>0</v>
      </c>
      <c r="M43" s="33">
        <f>M44</f>
        <v>0</v>
      </c>
      <c r="N43" s="33">
        <f>N44</f>
        <v>0.1</v>
      </c>
      <c r="O43" s="33">
        <f>O44</f>
        <v>0</v>
      </c>
      <c r="P43" s="32">
        <f t="shared" si="0"/>
        <v>0</v>
      </c>
    </row>
    <row r="44" spans="1:16" ht="42" customHeight="1">
      <c r="A44" s="1">
        <v>26</v>
      </c>
      <c r="B44" s="5" t="s">
        <v>155</v>
      </c>
      <c r="C44" s="5" t="s">
        <v>170</v>
      </c>
      <c r="D44" s="5" t="s">
        <v>222</v>
      </c>
      <c r="E44" s="5" t="s">
        <v>193</v>
      </c>
      <c r="F44" s="5" t="s">
        <v>198</v>
      </c>
      <c r="G44" s="5" t="s">
        <v>192</v>
      </c>
      <c r="H44" s="5" t="s">
        <v>168</v>
      </c>
      <c r="I44" s="5" t="s">
        <v>220</v>
      </c>
      <c r="J44" s="2" t="s">
        <v>153</v>
      </c>
      <c r="K44" s="33">
        <v>0.1</v>
      </c>
      <c r="L44" s="34"/>
      <c r="M44" s="34"/>
      <c r="N44" s="34">
        <v>0.1</v>
      </c>
      <c r="O44" s="34">
        <v>0</v>
      </c>
      <c r="P44" s="32">
        <f t="shared" si="0"/>
        <v>0</v>
      </c>
    </row>
    <row r="45" spans="1:16" ht="78" customHeight="1">
      <c r="A45" s="1">
        <v>27</v>
      </c>
      <c r="B45" s="5" t="s">
        <v>146</v>
      </c>
      <c r="C45" s="5">
        <v>1</v>
      </c>
      <c r="D45" s="5">
        <v>11</v>
      </c>
      <c r="E45" s="5" t="s">
        <v>192</v>
      </c>
      <c r="F45" s="5" t="s">
        <v>166</v>
      </c>
      <c r="G45" s="5" t="s">
        <v>167</v>
      </c>
      <c r="H45" s="5" t="s">
        <v>168</v>
      </c>
      <c r="I45" s="5">
        <v>120</v>
      </c>
      <c r="J45" s="2" t="s">
        <v>140</v>
      </c>
      <c r="K45" s="33">
        <f>K47+K50+K48</f>
        <v>5517</v>
      </c>
      <c r="L45" s="33">
        <f>L47+L50+L48</f>
        <v>0</v>
      </c>
      <c r="M45" s="33">
        <f>M47+M50+M48</f>
        <v>0</v>
      </c>
      <c r="N45" s="33">
        <f>N47+N50+N48</f>
        <v>5517</v>
      </c>
      <c r="O45" s="33">
        <f>O47+O50+O48</f>
        <v>6083</v>
      </c>
      <c r="P45" s="32">
        <f t="shared" si="0"/>
        <v>110.25919883994925</v>
      </c>
    </row>
    <row r="46" spans="1:16" ht="66" customHeight="1">
      <c r="A46" s="1">
        <v>28</v>
      </c>
      <c r="B46" s="5" t="s">
        <v>146</v>
      </c>
      <c r="C46" s="5">
        <v>1</v>
      </c>
      <c r="D46" s="5">
        <v>11</v>
      </c>
      <c r="E46" s="5" t="s">
        <v>192</v>
      </c>
      <c r="F46" s="5" t="s">
        <v>172</v>
      </c>
      <c r="G46" s="5" t="s">
        <v>167</v>
      </c>
      <c r="H46" s="5" t="s">
        <v>168</v>
      </c>
      <c r="I46" s="5">
        <v>120</v>
      </c>
      <c r="J46" s="2" t="s">
        <v>148</v>
      </c>
      <c r="K46" s="33">
        <f>K47</f>
        <v>3200</v>
      </c>
      <c r="L46" s="33">
        <f>L47</f>
        <v>0</v>
      </c>
      <c r="M46" s="33">
        <f>M47</f>
        <v>0</v>
      </c>
      <c r="N46" s="33">
        <f>N47</f>
        <v>3200</v>
      </c>
      <c r="O46" s="33">
        <f>O47</f>
        <v>3377.5</v>
      </c>
      <c r="P46" s="32">
        <f t="shared" si="0"/>
        <v>105.546875</v>
      </c>
    </row>
    <row r="47" spans="1:16" ht="82.5" customHeight="1">
      <c r="A47" s="1">
        <v>29</v>
      </c>
      <c r="B47" s="5" t="s">
        <v>146</v>
      </c>
      <c r="C47" s="5">
        <v>1</v>
      </c>
      <c r="D47" s="5">
        <v>11</v>
      </c>
      <c r="E47" s="5" t="s">
        <v>192</v>
      </c>
      <c r="F47" s="5" t="s">
        <v>156</v>
      </c>
      <c r="G47" s="5">
        <v>10</v>
      </c>
      <c r="H47" s="5" t="s">
        <v>168</v>
      </c>
      <c r="I47" s="5">
        <v>120</v>
      </c>
      <c r="J47" s="2" t="s">
        <v>307</v>
      </c>
      <c r="K47" s="33">
        <v>3200</v>
      </c>
      <c r="L47" s="34"/>
      <c r="M47" s="34"/>
      <c r="N47" s="34">
        <v>3200</v>
      </c>
      <c r="O47" s="34">
        <v>3377.5</v>
      </c>
      <c r="P47" s="32">
        <f t="shared" si="0"/>
        <v>105.546875</v>
      </c>
    </row>
    <row r="48" spans="1:16" ht="76.5" customHeight="1">
      <c r="A48" s="1">
        <v>30</v>
      </c>
      <c r="B48" s="5" t="s">
        <v>166</v>
      </c>
      <c r="C48" s="5" t="s">
        <v>170</v>
      </c>
      <c r="D48" s="5" t="s">
        <v>222</v>
      </c>
      <c r="E48" s="5" t="s">
        <v>192</v>
      </c>
      <c r="F48" s="5" t="s">
        <v>174</v>
      </c>
      <c r="G48" s="5" t="s">
        <v>167</v>
      </c>
      <c r="H48" s="5" t="s">
        <v>168</v>
      </c>
      <c r="I48" s="5" t="s">
        <v>220</v>
      </c>
      <c r="J48" s="67" t="s">
        <v>114</v>
      </c>
      <c r="K48" s="33">
        <f>K49</f>
        <v>22</v>
      </c>
      <c r="L48" s="33">
        <f>L49</f>
        <v>0</v>
      </c>
      <c r="M48" s="33">
        <f>M49</f>
        <v>0</v>
      </c>
      <c r="N48" s="33">
        <f>N49</f>
        <v>22</v>
      </c>
      <c r="O48" s="33">
        <f>O49</f>
        <v>35.4</v>
      </c>
      <c r="P48" s="32">
        <f t="shared" si="0"/>
        <v>160.90909090909091</v>
      </c>
    </row>
    <row r="49" spans="1:16" ht="81" customHeight="1">
      <c r="A49" s="1">
        <v>31</v>
      </c>
      <c r="B49" s="5" t="s">
        <v>146</v>
      </c>
      <c r="C49" s="5" t="s">
        <v>170</v>
      </c>
      <c r="D49" s="5" t="s">
        <v>222</v>
      </c>
      <c r="E49" s="5" t="s">
        <v>192</v>
      </c>
      <c r="F49" s="5" t="s">
        <v>280</v>
      </c>
      <c r="G49" s="5" t="s">
        <v>192</v>
      </c>
      <c r="H49" s="5" t="s">
        <v>168</v>
      </c>
      <c r="I49" s="5" t="s">
        <v>220</v>
      </c>
      <c r="J49" s="2" t="s">
        <v>115</v>
      </c>
      <c r="K49" s="33">
        <v>22</v>
      </c>
      <c r="L49" s="34"/>
      <c r="M49" s="34"/>
      <c r="N49" s="34">
        <v>22</v>
      </c>
      <c r="O49" s="34">
        <v>35.4</v>
      </c>
      <c r="P49" s="32">
        <f t="shared" si="0"/>
        <v>160.90909090909091</v>
      </c>
    </row>
    <row r="50" spans="1:16" ht="76.5">
      <c r="A50" s="1">
        <v>32</v>
      </c>
      <c r="B50" s="5" t="s">
        <v>146</v>
      </c>
      <c r="C50" s="5">
        <v>1</v>
      </c>
      <c r="D50" s="5">
        <v>11</v>
      </c>
      <c r="E50" s="5" t="s">
        <v>192</v>
      </c>
      <c r="F50" s="5" t="s">
        <v>199</v>
      </c>
      <c r="G50" s="5" t="s">
        <v>167</v>
      </c>
      <c r="H50" s="5" t="s">
        <v>168</v>
      </c>
      <c r="I50" s="5">
        <v>120</v>
      </c>
      <c r="J50" s="2" t="s">
        <v>144</v>
      </c>
      <c r="K50" s="33">
        <f>K51</f>
        <v>2295</v>
      </c>
      <c r="L50" s="33">
        <f>L51</f>
        <v>0</v>
      </c>
      <c r="M50" s="33">
        <f>M51</f>
        <v>0</v>
      </c>
      <c r="N50" s="33">
        <f>N51</f>
        <v>2295</v>
      </c>
      <c r="O50" s="33">
        <f>O51</f>
        <v>2670.1</v>
      </c>
      <c r="P50" s="32">
        <f t="shared" si="0"/>
        <v>116.34422657952069</v>
      </c>
    </row>
    <row r="51" spans="1:16" ht="63.75">
      <c r="A51" s="1">
        <v>33</v>
      </c>
      <c r="B51" s="5" t="s">
        <v>146</v>
      </c>
      <c r="C51" s="5">
        <v>1</v>
      </c>
      <c r="D51" s="5">
        <v>11</v>
      </c>
      <c r="E51" s="5" t="s">
        <v>192</v>
      </c>
      <c r="F51" s="5" t="s">
        <v>200</v>
      </c>
      <c r="G51" s="5" t="s">
        <v>192</v>
      </c>
      <c r="H51" s="5" t="s">
        <v>168</v>
      </c>
      <c r="I51" s="5">
        <v>120</v>
      </c>
      <c r="J51" s="2" t="s">
        <v>145</v>
      </c>
      <c r="K51" s="33">
        <f>K52+K53</f>
        <v>2295</v>
      </c>
      <c r="L51" s="33">
        <f>L52+L53</f>
        <v>0</v>
      </c>
      <c r="M51" s="33">
        <f>M52+M53</f>
        <v>0</v>
      </c>
      <c r="N51" s="33">
        <f>N52+N53</f>
        <v>2295</v>
      </c>
      <c r="O51" s="33">
        <f>O52+O53</f>
        <v>2670.1</v>
      </c>
      <c r="P51" s="32">
        <f t="shared" si="0"/>
        <v>116.34422657952069</v>
      </c>
    </row>
    <row r="52" spans="1:16" ht="25.5">
      <c r="A52" s="1">
        <v>34</v>
      </c>
      <c r="B52" s="5" t="s">
        <v>146</v>
      </c>
      <c r="C52" s="5">
        <v>1</v>
      </c>
      <c r="D52" s="5">
        <v>11</v>
      </c>
      <c r="E52" s="5" t="s">
        <v>192</v>
      </c>
      <c r="F52" s="5" t="s">
        <v>200</v>
      </c>
      <c r="G52" s="5" t="s">
        <v>192</v>
      </c>
      <c r="H52" s="5" t="s">
        <v>201</v>
      </c>
      <c r="I52" s="5">
        <v>120</v>
      </c>
      <c r="J52" s="2" t="s">
        <v>183</v>
      </c>
      <c r="K52" s="33">
        <v>30</v>
      </c>
      <c r="L52" s="34"/>
      <c r="M52" s="34"/>
      <c r="N52" s="34">
        <v>30</v>
      </c>
      <c r="O52" s="34">
        <v>19.5</v>
      </c>
      <c r="P52" s="32">
        <f t="shared" si="0"/>
        <v>65</v>
      </c>
    </row>
    <row r="53" spans="1:16" ht="25.5">
      <c r="A53" s="1">
        <v>35</v>
      </c>
      <c r="B53" s="5" t="s">
        <v>146</v>
      </c>
      <c r="C53" s="5">
        <v>1</v>
      </c>
      <c r="D53" s="5">
        <v>11</v>
      </c>
      <c r="E53" s="5" t="s">
        <v>192</v>
      </c>
      <c r="F53" s="5" t="s">
        <v>200</v>
      </c>
      <c r="G53" s="5" t="s">
        <v>192</v>
      </c>
      <c r="H53" s="5" t="s">
        <v>202</v>
      </c>
      <c r="I53" s="5">
        <v>120</v>
      </c>
      <c r="J53" s="2" t="s">
        <v>184</v>
      </c>
      <c r="K53" s="33">
        <v>2265</v>
      </c>
      <c r="L53" s="34"/>
      <c r="M53" s="34"/>
      <c r="N53" s="34">
        <v>2265</v>
      </c>
      <c r="O53" s="34">
        <v>2650.6</v>
      </c>
      <c r="P53" s="32">
        <f t="shared" si="0"/>
        <v>117.02428256070641</v>
      </c>
    </row>
    <row r="54" spans="1:16" ht="25.5" customHeight="1">
      <c r="A54" s="1">
        <v>36</v>
      </c>
      <c r="B54" s="5" t="s">
        <v>166</v>
      </c>
      <c r="C54" s="5" t="s">
        <v>170</v>
      </c>
      <c r="D54" s="5" t="s">
        <v>222</v>
      </c>
      <c r="E54" s="5" t="s">
        <v>195</v>
      </c>
      <c r="F54" s="5" t="s">
        <v>166</v>
      </c>
      <c r="G54" s="5" t="s">
        <v>167</v>
      </c>
      <c r="H54" s="5" t="s">
        <v>168</v>
      </c>
      <c r="I54" s="5" t="s">
        <v>220</v>
      </c>
      <c r="J54" s="2" t="s">
        <v>121</v>
      </c>
      <c r="K54" s="33">
        <f>K55</f>
        <v>26.2</v>
      </c>
      <c r="L54" s="33">
        <f t="shared" ref="L54:O55" si="2">L55</f>
        <v>0</v>
      </c>
      <c r="M54" s="33">
        <f t="shared" si="2"/>
        <v>0</v>
      </c>
      <c r="N54" s="33">
        <f t="shared" si="2"/>
        <v>26.2</v>
      </c>
      <c r="O54" s="33">
        <f t="shared" si="2"/>
        <v>26.2</v>
      </c>
      <c r="P54" s="32">
        <f t="shared" si="0"/>
        <v>100</v>
      </c>
    </row>
    <row r="55" spans="1:16" ht="39.75" customHeight="1">
      <c r="A55" s="1">
        <v>37</v>
      </c>
      <c r="B55" s="5" t="s">
        <v>166</v>
      </c>
      <c r="C55" s="5" t="s">
        <v>170</v>
      </c>
      <c r="D55" s="5" t="s">
        <v>222</v>
      </c>
      <c r="E55" s="5" t="s">
        <v>195</v>
      </c>
      <c r="F55" s="5" t="s">
        <v>172</v>
      </c>
      <c r="G55" s="5" t="s">
        <v>167</v>
      </c>
      <c r="H55" s="5" t="s">
        <v>168</v>
      </c>
      <c r="I55" s="5" t="s">
        <v>220</v>
      </c>
      <c r="J55" s="2" t="s">
        <v>122</v>
      </c>
      <c r="K55" s="33">
        <f>K56</f>
        <v>26.2</v>
      </c>
      <c r="L55" s="33">
        <f t="shared" si="2"/>
        <v>0</v>
      </c>
      <c r="M55" s="33">
        <f t="shared" si="2"/>
        <v>0</v>
      </c>
      <c r="N55" s="33">
        <f t="shared" si="2"/>
        <v>26.2</v>
      </c>
      <c r="O55" s="33">
        <f t="shared" si="2"/>
        <v>26.2</v>
      </c>
      <c r="P55" s="32">
        <f t="shared" si="0"/>
        <v>100</v>
      </c>
    </row>
    <row r="56" spans="1:16" ht="49.5" customHeight="1">
      <c r="A56" s="1">
        <v>38</v>
      </c>
      <c r="B56" s="5" t="s">
        <v>146</v>
      </c>
      <c r="C56" s="5" t="s">
        <v>170</v>
      </c>
      <c r="D56" s="5" t="s">
        <v>222</v>
      </c>
      <c r="E56" s="5" t="s">
        <v>195</v>
      </c>
      <c r="F56" s="5" t="s">
        <v>203</v>
      </c>
      <c r="G56" s="5" t="s">
        <v>192</v>
      </c>
      <c r="H56" s="5" t="s">
        <v>168</v>
      </c>
      <c r="I56" s="5" t="s">
        <v>220</v>
      </c>
      <c r="J56" s="2" t="s">
        <v>123</v>
      </c>
      <c r="K56" s="33">
        <v>26.2</v>
      </c>
      <c r="L56" s="34"/>
      <c r="M56" s="34"/>
      <c r="N56" s="34">
        <v>26.2</v>
      </c>
      <c r="O56" s="34">
        <v>26.2</v>
      </c>
      <c r="P56" s="32">
        <f t="shared" si="0"/>
        <v>100</v>
      </c>
    </row>
    <row r="57" spans="1:16" ht="74.25" customHeight="1">
      <c r="A57" s="1">
        <v>39</v>
      </c>
      <c r="B57" s="5" t="s">
        <v>146</v>
      </c>
      <c r="C57" s="5" t="s">
        <v>170</v>
      </c>
      <c r="D57" s="5" t="s">
        <v>222</v>
      </c>
      <c r="E57" s="5" t="s">
        <v>196</v>
      </c>
      <c r="F57" s="5" t="s">
        <v>166</v>
      </c>
      <c r="G57" s="5" t="s">
        <v>167</v>
      </c>
      <c r="H57" s="5" t="s">
        <v>168</v>
      </c>
      <c r="I57" s="5" t="s">
        <v>220</v>
      </c>
      <c r="J57" s="2" t="s">
        <v>302</v>
      </c>
      <c r="K57" s="33">
        <f t="shared" ref="K57:O58" si="3">K58</f>
        <v>2</v>
      </c>
      <c r="L57" s="33">
        <f t="shared" si="3"/>
        <v>0</v>
      </c>
      <c r="M57" s="33">
        <f t="shared" si="3"/>
        <v>0</v>
      </c>
      <c r="N57" s="33">
        <f t="shared" si="3"/>
        <v>2</v>
      </c>
      <c r="O57" s="33">
        <f t="shared" si="3"/>
        <v>8.5</v>
      </c>
      <c r="P57" s="32">
        <f t="shared" si="0"/>
        <v>425</v>
      </c>
    </row>
    <row r="58" spans="1:16" ht="81" customHeight="1">
      <c r="A58" s="1">
        <v>40</v>
      </c>
      <c r="B58" s="5" t="s">
        <v>146</v>
      </c>
      <c r="C58" s="5" t="s">
        <v>170</v>
      </c>
      <c r="D58" s="5" t="s">
        <v>222</v>
      </c>
      <c r="E58" s="5" t="s">
        <v>196</v>
      </c>
      <c r="F58" s="5" t="s">
        <v>204</v>
      </c>
      <c r="G58" s="5" t="s">
        <v>167</v>
      </c>
      <c r="H58" s="5" t="s">
        <v>168</v>
      </c>
      <c r="I58" s="5" t="s">
        <v>220</v>
      </c>
      <c r="J58" s="2" t="s">
        <v>303</v>
      </c>
      <c r="K58" s="33">
        <f t="shared" si="3"/>
        <v>2</v>
      </c>
      <c r="L58" s="33">
        <f t="shared" si="3"/>
        <v>0</v>
      </c>
      <c r="M58" s="33">
        <f t="shared" si="3"/>
        <v>0</v>
      </c>
      <c r="N58" s="33">
        <f t="shared" si="3"/>
        <v>2</v>
      </c>
      <c r="O58" s="33">
        <f t="shared" si="3"/>
        <v>8.5</v>
      </c>
      <c r="P58" s="32">
        <f t="shared" si="0"/>
        <v>425</v>
      </c>
    </row>
    <row r="59" spans="1:16" ht="78.75" customHeight="1">
      <c r="A59" s="1">
        <v>41</v>
      </c>
      <c r="B59" s="5" t="s">
        <v>146</v>
      </c>
      <c r="C59" s="5" t="s">
        <v>170</v>
      </c>
      <c r="D59" s="5" t="s">
        <v>222</v>
      </c>
      <c r="E59" s="5" t="s">
        <v>196</v>
      </c>
      <c r="F59" s="5" t="s">
        <v>305</v>
      </c>
      <c r="G59" s="5" t="s">
        <v>192</v>
      </c>
      <c r="H59" s="5" t="s">
        <v>168</v>
      </c>
      <c r="I59" s="5" t="s">
        <v>220</v>
      </c>
      <c r="J59" s="2" t="s">
        <v>304</v>
      </c>
      <c r="K59" s="33">
        <v>2</v>
      </c>
      <c r="L59" s="34"/>
      <c r="M59" s="34"/>
      <c r="N59" s="34">
        <v>2</v>
      </c>
      <c r="O59" s="34">
        <v>8.5</v>
      </c>
      <c r="P59" s="32">
        <f t="shared" si="0"/>
        <v>425</v>
      </c>
    </row>
    <row r="60" spans="1:16">
      <c r="A60" s="10">
        <v>42</v>
      </c>
      <c r="B60" s="7" t="s">
        <v>166</v>
      </c>
      <c r="C60" s="7">
        <v>1</v>
      </c>
      <c r="D60" s="7">
        <v>12</v>
      </c>
      <c r="E60" s="7" t="s">
        <v>167</v>
      </c>
      <c r="F60" s="7" t="s">
        <v>166</v>
      </c>
      <c r="G60" s="7" t="s">
        <v>167</v>
      </c>
      <c r="H60" s="7" t="s">
        <v>168</v>
      </c>
      <c r="I60" s="7" t="s">
        <v>166</v>
      </c>
      <c r="J60" s="3" t="s">
        <v>185</v>
      </c>
      <c r="K60" s="32">
        <f>K61</f>
        <v>1022</v>
      </c>
      <c r="L60" s="32">
        <f>L61</f>
        <v>0</v>
      </c>
      <c r="M60" s="32">
        <f>M61</f>
        <v>0</v>
      </c>
      <c r="N60" s="32">
        <f>N61</f>
        <v>1022</v>
      </c>
      <c r="O60" s="32">
        <f>O61</f>
        <v>1051.8</v>
      </c>
      <c r="P60" s="32">
        <f t="shared" si="0"/>
        <v>102.91585127201564</v>
      </c>
    </row>
    <row r="61" spans="1:16">
      <c r="A61" s="1">
        <v>43</v>
      </c>
      <c r="B61" s="5" t="s">
        <v>152</v>
      </c>
      <c r="C61" s="5">
        <v>1</v>
      </c>
      <c r="D61" s="5">
        <v>12</v>
      </c>
      <c r="E61" s="5" t="s">
        <v>169</v>
      </c>
      <c r="F61" s="5" t="s">
        <v>166</v>
      </c>
      <c r="G61" s="5" t="s">
        <v>169</v>
      </c>
      <c r="H61" s="5" t="s">
        <v>168</v>
      </c>
      <c r="I61" s="5">
        <v>120</v>
      </c>
      <c r="J61" s="2" t="s">
        <v>186</v>
      </c>
      <c r="K61" s="32">
        <f>K62+K64+K65+K63</f>
        <v>1022</v>
      </c>
      <c r="L61" s="32">
        <f>L62+L64+L65</f>
        <v>0</v>
      </c>
      <c r="M61" s="32">
        <f>M62+M64+M65</f>
        <v>0</v>
      </c>
      <c r="N61" s="32">
        <f>N62+N64+N65</f>
        <v>1022</v>
      </c>
      <c r="O61" s="32">
        <f>O62+O64+O65+O63</f>
        <v>1051.8</v>
      </c>
      <c r="P61" s="32">
        <f t="shared" si="0"/>
        <v>102.91585127201564</v>
      </c>
    </row>
    <row r="62" spans="1:16" ht="25.5">
      <c r="A62" s="1">
        <v>44</v>
      </c>
      <c r="B62" s="5" t="s">
        <v>152</v>
      </c>
      <c r="C62" s="5" t="s">
        <v>170</v>
      </c>
      <c r="D62" s="5" t="s">
        <v>234</v>
      </c>
      <c r="E62" s="5" t="s">
        <v>169</v>
      </c>
      <c r="F62" s="5" t="s">
        <v>172</v>
      </c>
      <c r="G62" s="5" t="s">
        <v>169</v>
      </c>
      <c r="H62" s="5" t="s">
        <v>168</v>
      </c>
      <c r="I62" s="5" t="s">
        <v>220</v>
      </c>
      <c r="J62" s="2" t="s">
        <v>233</v>
      </c>
      <c r="K62" s="33">
        <v>104</v>
      </c>
      <c r="L62" s="33"/>
      <c r="M62" s="33"/>
      <c r="N62" s="33">
        <v>104</v>
      </c>
      <c r="O62" s="33">
        <v>104.8</v>
      </c>
      <c r="P62" s="32">
        <f t="shared" si="0"/>
        <v>100.76923076923076</v>
      </c>
    </row>
    <row r="63" spans="1:16" ht="60" customHeight="1">
      <c r="A63" s="1">
        <v>45</v>
      </c>
      <c r="B63" s="5" t="s">
        <v>152</v>
      </c>
      <c r="C63" s="5" t="s">
        <v>170</v>
      </c>
      <c r="D63" s="5" t="s">
        <v>234</v>
      </c>
      <c r="E63" s="5" t="s">
        <v>169</v>
      </c>
      <c r="F63" s="5" t="s">
        <v>174</v>
      </c>
      <c r="G63" s="5" t="s">
        <v>169</v>
      </c>
      <c r="H63" s="5" t="s">
        <v>168</v>
      </c>
      <c r="I63" s="5" t="s">
        <v>220</v>
      </c>
      <c r="J63" s="70" t="s">
        <v>331</v>
      </c>
      <c r="K63" s="33">
        <v>0</v>
      </c>
      <c r="L63" s="33"/>
      <c r="M63" s="33"/>
      <c r="N63" s="33">
        <v>0</v>
      </c>
      <c r="O63" s="33">
        <v>5.8</v>
      </c>
      <c r="P63" s="32"/>
    </row>
    <row r="64" spans="1:16">
      <c r="A64" s="1">
        <v>46</v>
      </c>
      <c r="B64" s="5" t="s">
        <v>152</v>
      </c>
      <c r="C64" s="5">
        <v>1</v>
      </c>
      <c r="D64" s="5">
        <v>12</v>
      </c>
      <c r="E64" s="5" t="s">
        <v>169</v>
      </c>
      <c r="F64" s="5" t="s">
        <v>199</v>
      </c>
      <c r="G64" s="5" t="s">
        <v>169</v>
      </c>
      <c r="H64" s="5" t="s">
        <v>168</v>
      </c>
      <c r="I64" s="5">
        <v>120</v>
      </c>
      <c r="J64" s="2" t="s">
        <v>235</v>
      </c>
      <c r="K64" s="33">
        <v>231</v>
      </c>
      <c r="L64" s="34"/>
      <c r="M64" s="34"/>
      <c r="N64" s="34">
        <v>231</v>
      </c>
      <c r="O64" s="34">
        <v>231.3</v>
      </c>
      <c r="P64" s="32">
        <f t="shared" si="0"/>
        <v>100.12987012987013</v>
      </c>
    </row>
    <row r="65" spans="1:16">
      <c r="A65" s="1">
        <v>47</v>
      </c>
      <c r="B65" s="5" t="s">
        <v>152</v>
      </c>
      <c r="C65" s="5" t="s">
        <v>170</v>
      </c>
      <c r="D65" s="5" t="s">
        <v>234</v>
      </c>
      <c r="E65" s="5" t="s">
        <v>169</v>
      </c>
      <c r="F65" s="5" t="s">
        <v>204</v>
      </c>
      <c r="G65" s="5" t="s">
        <v>169</v>
      </c>
      <c r="H65" s="5" t="s">
        <v>168</v>
      </c>
      <c r="I65" s="5" t="s">
        <v>220</v>
      </c>
      <c r="J65" s="2" t="s">
        <v>236</v>
      </c>
      <c r="K65" s="33">
        <v>687</v>
      </c>
      <c r="L65" s="34"/>
      <c r="M65" s="34"/>
      <c r="N65" s="34">
        <v>687</v>
      </c>
      <c r="O65" s="34">
        <v>709.9</v>
      </c>
      <c r="P65" s="32">
        <f t="shared" si="0"/>
        <v>103.33333333333333</v>
      </c>
    </row>
    <row r="66" spans="1:16" ht="25.5">
      <c r="A66" s="10">
        <v>48</v>
      </c>
      <c r="B66" s="7" t="s">
        <v>166</v>
      </c>
      <c r="C66" s="7" t="s">
        <v>170</v>
      </c>
      <c r="D66" s="7" t="s">
        <v>157</v>
      </c>
      <c r="E66" s="7" t="s">
        <v>167</v>
      </c>
      <c r="F66" s="7" t="s">
        <v>166</v>
      </c>
      <c r="G66" s="7" t="s">
        <v>167</v>
      </c>
      <c r="H66" s="7" t="s">
        <v>168</v>
      </c>
      <c r="I66" s="7" t="s">
        <v>166</v>
      </c>
      <c r="J66" s="6" t="s">
        <v>135</v>
      </c>
      <c r="K66" s="32">
        <f>K67</f>
        <v>1414.8</v>
      </c>
      <c r="L66" s="32">
        <f>L67</f>
        <v>791.14</v>
      </c>
      <c r="M66" s="32">
        <f>M67</f>
        <v>791.14</v>
      </c>
      <c r="N66" s="32">
        <f>N67</f>
        <v>1414.8</v>
      </c>
      <c r="O66" s="32">
        <f>O67</f>
        <v>1416.3999999999999</v>
      </c>
      <c r="P66" s="32">
        <f t="shared" si="0"/>
        <v>100.11309018942606</v>
      </c>
    </row>
    <row r="67" spans="1:16">
      <c r="A67" s="1">
        <v>49</v>
      </c>
      <c r="B67" s="5" t="s">
        <v>166</v>
      </c>
      <c r="C67" s="5" t="s">
        <v>170</v>
      </c>
      <c r="D67" s="5" t="s">
        <v>157</v>
      </c>
      <c r="E67" s="5" t="s">
        <v>171</v>
      </c>
      <c r="F67" s="5" t="s">
        <v>166</v>
      </c>
      <c r="G67" s="5" t="s">
        <v>167</v>
      </c>
      <c r="H67" s="5" t="s">
        <v>168</v>
      </c>
      <c r="I67" s="5" t="s">
        <v>221</v>
      </c>
      <c r="J67" s="2" t="s">
        <v>139</v>
      </c>
      <c r="K67" s="33">
        <f>K68+K70</f>
        <v>1414.8</v>
      </c>
      <c r="L67" s="33">
        <f>L68+L70</f>
        <v>791.14</v>
      </c>
      <c r="M67" s="33">
        <f>M68+M70</f>
        <v>791.14</v>
      </c>
      <c r="N67" s="33">
        <f>N68+N70</f>
        <v>1414.8</v>
      </c>
      <c r="O67" s="33">
        <f>O68+O70</f>
        <v>1416.3999999999999</v>
      </c>
      <c r="P67" s="32">
        <f t="shared" si="0"/>
        <v>100.11309018942606</v>
      </c>
    </row>
    <row r="68" spans="1:16" ht="25.5">
      <c r="A68" s="1">
        <v>50</v>
      </c>
      <c r="B68" s="5" t="s">
        <v>166</v>
      </c>
      <c r="C68" s="5" t="s">
        <v>170</v>
      </c>
      <c r="D68" s="5" t="s">
        <v>157</v>
      </c>
      <c r="E68" s="5" t="s">
        <v>171</v>
      </c>
      <c r="F68" s="5" t="s">
        <v>205</v>
      </c>
      <c r="G68" s="5" t="s">
        <v>167</v>
      </c>
      <c r="H68" s="5" t="s">
        <v>168</v>
      </c>
      <c r="I68" s="5" t="s">
        <v>221</v>
      </c>
      <c r="J68" s="2" t="s">
        <v>138</v>
      </c>
      <c r="K68" s="33">
        <f>K69</f>
        <v>13</v>
      </c>
      <c r="L68" s="33">
        <f>L69</f>
        <v>0</v>
      </c>
      <c r="M68" s="33">
        <f>M69</f>
        <v>0</v>
      </c>
      <c r="N68" s="33">
        <f>N69</f>
        <v>13</v>
      </c>
      <c r="O68" s="33">
        <f>O69</f>
        <v>14.6</v>
      </c>
      <c r="P68" s="32">
        <f t="shared" si="0"/>
        <v>112.30769230769231</v>
      </c>
    </row>
    <row r="69" spans="1:16" ht="25.5" customHeight="1">
      <c r="A69" s="1">
        <v>51</v>
      </c>
      <c r="B69" s="5" t="s">
        <v>173</v>
      </c>
      <c r="C69" s="5" t="s">
        <v>170</v>
      </c>
      <c r="D69" s="5" t="s">
        <v>157</v>
      </c>
      <c r="E69" s="5" t="s">
        <v>171</v>
      </c>
      <c r="F69" s="5" t="s">
        <v>137</v>
      </c>
      <c r="G69" s="5" t="s">
        <v>192</v>
      </c>
      <c r="H69" s="5" t="s">
        <v>168</v>
      </c>
      <c r="I69" s="5" t="s">
        <v>221</v>
      </c>
      <c r="J69" s="2" t="s">
        <v>136</v>
      </c>
      <c r="K69" s="33">
        <v>13</v>
      </c>
      <c r="L69" s="35"/>
      <c r="M69" s="35"/>
      <c r="N69" s="34">
        <v>13</v>
      </c>
      <c r="O69" s="34">
        <v>14.6</v>
      </c>
      <c r="P69" s="32">
        <f t="shared" si="0"/>
        <v>112.30769230769231</v>
      </c>
    </row>
    <row r="70" spans="1:16" ht="25.5" customHeight="1">
      <c r="A70" s="1">
        <v>52</v>
      </c>
      <c r="B70" s="5" t="s">
        <v>166</v>
      </c>
      <c r="C70" s="5" t="s">
        <v>170</v>
      </c>
      <c r="D70" s="5" t="s">
        <v>157</v>
      </c>
      <c r="E70" s="5" t="s">
        <v>171</v>
      </c>
      <c r="F70" s="5" t="s">
        <v>276</v>
      </c>
      <c r="G70" s="5" t="s">
        <v>192</v>
      </c>
      <c r="H70" s="5" t="s">
        <v>168</v>
      </c>
      <c r="I70" s="5" t="s">
        <v>221</v>
      </c>
      <c r="J70" s="2" t="s">
        <v>275</v>
      </c>
      <c r="K70" s="33">
        <f>K72+K71</f>
        <v>1401.8</v>
      </c>
      <c r="L70" s="33">
        <f>L72+L71</f>
        <v>791.14</v>
      </c>
      <c r="M70" s="33">
        <f>M72+M71</f>
        <v>791.14</v>
      </c>
      <c r="N70" s="33">
        <f>N72+N71</f>
        <v>1401.8</v>
      </c>
      <c r="O70" s="33">
        <f>O72+O71</f>
        <v>1401.8</v>
      </c>
      <c r="P70" s="32">
        <f t="shared" si="0"/>
        <v>100</v>
      </c>
    </row>
    <row r="71" spans="1:16" ht="25.5" customHeight="1">
      <c r="A71" s="1">
        <v>53</v>
      </c>
      <c r="B71" s="5" t="s">
        <v>173</v>
      </c>
      <c r="C71" s="5" t="s">
        <v>170</v>
      </c>
      <c r="D71" s="5" t="s">
        <v>157</v>
      </c>
      <c r="E71" s="5" t="s">
        <v>171</v>
      </c>
      <c r="F71" s="5" t="s">
        <v>279</v>
      </c>
      <c r="G71" s="5" t="s">
        <v>192</v>
      </c>
      <c r="H71" s="5" t="s">
        <v>168</v>
      </c>
      <c r="I71" s="5" t="s">
        <v>221</v>
      </c>
      <c r="J71" s="24" t="s">
        <v>277</v>
      </c>
      <c r="K71" s="33">
        <v>8.1</v>
      </c>
      <c r="L71" s="33"/>
      <c r="M71" s="33"/>
      <c r="N71" s="33">
        <v>8.1</v>
      </c>
      <c r="O71" s="33">
        <v>8.1</v>
      </c>
      <c r="P71" s="32">
        <f t="shared" si="0"/>
        <v>99.999999999999986</v>
      </c>
    </row>
    <row r="72" spans="1:16" ht="25.5" customHeight="1">
      <c r="A72" s="1">
        <v>54</v>
      </c>
      <c r="B72" s="5" t="s">
        <v>278</v>
      </c>
      <c r="C72" s="5" t="s">
        <v>170</v>
      </c>
      <c r="D72" s="5" t="s">
        <v>157</v>
      </c>
      <c r="E72" s="5" t="s">
        <v>171</v>
      </c>
      <c r="F72" s="5" t="s">
        <v>279</v>
      </c>
      <c r="G72" s="5" t="s">
        <v>192</v>
      </c>
      <c r="H72" s="5" t="s">
        <v>168</v>
      </c>
      <c r="I72" s="5" t="s">
        <v>221</v>
      </c>
      <c r="J72" s="24" t="s">
        <v>277</v>
      </c>
      <c r="K72" s="33">
        <v>1393.7</v>
      </c>
      <c r="L72" s="33">
        <v>791.14</v>
      </c>
      <c r="M72" s="33">
        <v>791.14</v>
      </c>
      <c r="N72" s="33">
        <v>1393.7</v>
      </c>
      <c r="O72" s="33">
        <v>1393.7</v>
      </c>
      <c r="P72" s="32">
        <f t="shared" si="0"/>
        <v>100</v>
      </c>
    </row>
    <row r="73" spans="1:16" ht="25.5" customHeight="1">
      <c r="A73" s="10">
        <v>55</v>
      </c>
      <c r="B73" s="7" t="s">
        <v>166</v>
      </c>
      <c r="C73" s="7" t="s">
        <v>170</v>
      </c>
      <c r="D73" s="7" t="s">
        <v>97</v>
      </c>
      <c r="E73" s="7" t="s">
        <v>167</v>
      </c>
      <c r="F73" s="7" t="s">
        <v>166</v>
      </c>
      <c r="G73" s="7" t="s">
        <v>167</v>
      </c>
      <c r="H73" s="7" t="s">
        <v>168</v>
      </c>
      <c r="I73" s="7" t="s">
        <v>166</v>
      </c>
      <c r="J73" s="6" t="s">
        <v>98</v>
      </c>
      <c r="K73" s="32">
        <f>K74+K77</f>
        <v>1131</v>
      </c>
      <c r="L73" s="32">
        <f>L74+L77</f>
        <v>0</v>
      </c>
      <c r="M73" s="32">
        <f>M74+M77</f>
        <v>0</v>
      </c>
      <c r="N73" s="32">
        <f>N74+N77</f>
        <v>1131</v>
      </c>
      <c r="O73" s="32">
        <f>O74+O77</f>
        <v>1392.3</v>
      </c>
      <c r="P73" s="32">
        <f t="shared" si="0"/>
        <v>123.10344827586206</v>
      </c>
    </row>
    <row r="74" spans="1:16" ht="78" customHeight="1">
      <c r="A74" s="1">
        <v>56</v>
      </c>
      <c r="B74" s="5" t="s">
        <v>166</v>
      </c>
      <c r="C74" s="5" t="s">
        <v>170</v>
      </c>
      <c r="D74" s="5" t="s">
        <v>97</v>
      </c>
      <c r="E74" s="5" t="s">
        <v>171</v>
      </c>
      <c r="F74" s="5" t="s">
        <v>166</v>
      </c>
      <c r="G74" s="5" t="s">
        <v>167</v>
      </c>
      <c r="H74" s="5" t="s">
        <v>168</v>
      </c>
      <c r="I74" s="5" t="s">
        <v>166</v>
      </c>
      <c r="J74" s="66" t="s">
        <v>99</v>
      </c>
      <c r="K74" s="33">
        <f>K75</f>
        <v>363</v>
      </c>
      <c r="L74" s="33">
        <f t="shared" ref="L74:O75" si="4">L75</f>
        <v>0</v>
      </c>
      <c r="M74" s="33">
        <f t="shared" si="4"/>
        <v>0</v>
      </c>
      <c r="N74" s="33">
        <f t="shared" si="4"/>
        <v>363</v>
      </c>
      <c r="O74" s="33">
        <f t="shared" si="4"/>
        <v>545</v>
      </c>
      <c r="P74" s="32">
        <f t="shared" si="0"/>
        <v>150.13774104683196</v>
      </c>
    </row>
    <row r="75" spans="1:16" ht="83.25" customHeight="1">
      <c r="A75" s="1">
        <v>57</v>
      </c>
      <c r="B75" s="5" t="s">
        <v>166</v>
      </c>
      <c r="C75" s="5" t="s">
        <v>170</v>
      </c>
      <c r="D75" s="5" t="s">
        <v>97</v>
      </c>
      <c r="E75" s="5" t="s">
        <v>171</v>
      </c>
      <c r="F75" s="5" t="s">
        <v>198</v>
      </c>
      <c r="G75" s="5" t="s">
        <v>192</v>
      </c>
      <c r="H75" s="5" t="s">
        <v>168</v>
      </c>
      <c r="I75" s="5" t="s">
        <v>100</v>
      </c>
      <c r="J75" s="66" t="s">
        <v>101</v>
      </c>
      <c r="K75" s="33">
        <f>K76</f>
        <v>363</v>
      </c>
      <c r="L75" s="33">
        <f t="shared" si="4"/>
        <v>0</v>
      </c>
      <c r="M75" s="33">
        <f t="shared" si="4"/>
        <v>0</v>
      </c>
      <c r="N75" s="33">
        <f t="shared" si="4"/>
        <v>363</v>
      </c>
      <c r="O75" s="33">
        <f t="shared" si="4"/>
        <v>545</v>
      </c>
      <c r="P75" s="32">
        <f t="shared" si="0"/>
        <v>150.13774104683196</v>
      </c>
    </row>
    <row r="76" spans="1:16" ht="90" customHeight="1">
      <c r="A76" s="1">
        <v>58</v>
      </c>
      <c r="B76" s="5" t="s">
        <v>146</v>
      </c>
      <c r="C76" s="5" t="s">
        <v>170</v>
      </c>
      <c r="D76" s="5" t="s">
        <v>97</v>
      </c>
      <c r="E76" s="5" t="s">
        <v>171</v>
      </c>
      <c r="F76" s="5" t="s">
        <v>163</v>
      </c>
      <c r="G76" s="5" t="s">
        <v>192</v>
      </c>
      <c r="H76" s="5" t="s">
        <v>168</v>
      </c>
      <c r="I76" s="5" t="s">
        <v>100</v>
      </c>
      <c r="J76" s="66" t="s">
        <v>102</v>
      </c>
      <c r="K76" s="33">
        <v>363</v>
      </c>
      <c r="L76" s="33"/>
      <c r="M76" s="33"/>
      <c r="N76" s="33">
        <v>363</v>
      </c>
      <c r="O76" s="33">
        <v>545</v>
      </c>
      <c r="P76" s="32">
        <f t="shared" si="0"/>
        <v>150.13774104683196</v>
      </c>
    </row>
    <row r="77" spans="1:16" ht="36" customHeight="1">
      <c r="A77" s="1">
        <v>59</v>
      </c>
      <c r="B77" s="5" t="s">
        <v>166</v>
      </c>
      <c r="C77" s="5" t="s">
        <v>170</v>
      </c>
      <c r="D77" s="5" t="s">
        <v>97</v>
      </c>
      <c r="E77" s="5" t="s">
        <v>103</v>
      </c>
      <c r="F77" s="5" t="s">
        <v>166</v>
      </c>
      <c r="G77" s="5" t="s">
        <v>167</v>
      </c>
      <c r="H77" s="5" t="s">
        <v>168</v>
      </c>
      <c r="I77" s="5" t="s">
        <v>105</v>
      </c>
      <c r="J77" s="66" t="s">
        <v>104</v>
      </c>
      <c r="K77" s="33">
        <f>K78</f>
        <v>768</v>
      </c>
      <c r="L77" s="33">
        <f t="shared" ref="L77:O78" si="5">L78</f>
        <v>0</v>
      </c>
      <c r="M77" s="33">
        <f t="shared" si="5"/>
        <v>0</v>
      </c>
      <c r="N77" s="33">
        <f t="shared" si="5"/>
        <v>768</v>
      </c>
      <c r="O77" s="33">
        <f t="shared" si="5"/>
        <v>847.3</v>
      </c>
      <c r="P77" s="32">
        <f t="shared" si="0"/>
        <v>110.32552083333333</v>
      </c>
    </row>
    <row r="78" spans="1:16" ht="33" customHeight="1">
      <c r="A78" s="1">
        <v>60</v>
      </c>
      <c r="B78" s="5" t="s">
        <v>166</v>
      </c>
      <c r="C78" s="5" t="s">
        <v>170</v>
      </c>
      <c r="D78" s="5" t="s">
        <v>97</v>
      </c>
      <c r="E78" s="5" t="s">
        <v>103</v>
      </c>
      <c r="F78" s="5" t="s">
        <v>172</v>
      </c>
      <c r="G78" s="5" t="s">
        <v>167</v>
      </c>
      <c r="H78" s="5" t="s">
        <v>168</v>
      </c>
      <c r="I78" s="5" t="s">
        <v>105</v>
      </c>
      <c r="J78" s="66" t="s">
        <v>106</v>
      </c>
      <c r="K78" s="33">
        <f>K79</f>
        <v>768</v>
      </c>
      <c r="L78" s="33">
        <f t="shared" si="5"/>
        <v>0</v>
      </c>
      <c r="M78" s="33">
        <f t="shared" si="5"/>
        <v>0</v>
      </c>
      <c r="N78" s="33">
        <f t="shared" si="5"/>
        <v>768</v>
      </c>
      <c r="O78" s="33">
        <f t="shared" si="5"/>
        <v>847.3</v>
      </c>
      <c r="P78" s="32">
        <f t="shared" si="0"/>
        <v>110.32552083333333</v>
      </c>
    </row>
    <row r="79" spans="1:16" ht="46.5" customHeight="1">
      <c r="A79" s="1">
        <v>61</v>
      </c>
      <c r="B79" s="5" t="s">
        <v>146</v>
      </c>
      <c r="C79" s="5" t="s">
        <v>170</v>
      </c>
      <c r="D79" s="5" t="s">
        <v>97</v>
      </c>
      <c r="E79" s="5" t="s">
        <v>103</v>
      </c>
      <c r="F79" s="5" t="s">
        <v>156</v>
      </c>
      <c r="G79" s="5" t="s">
        <v>107</v>
      </c>
      <c r="H79" s="5" t="s">
        <v>168</v>
      </c>
      <c r="I79" s="5" t="s">
        <v>105</v>
      </c>
      <c r="J79" s="66" t="s">
        <v>108</v>
      </c>
      <c r="K79" s="33">
        <v>768</v>
      </c>
      <c r="L79" s="33"/>
      <c r="M79" s="33"/>
      <c r="N79" s="33">
        <v>768</v>
      </c>
      <c r="O79" s="33">
        <v>847.3</v>
      </c>
      <c r="P79" s="32">
        <f t="shared" si="0"/>
        <v>110.32552083333333</v>
      </c>
    </row>
    <row r="80" spans="1:16">
      <c r="A80" s="10">
        <v>62</v>
      </c>
      <c r="B80" s="7" t="s">
        <v>166</v>
      </c>
      <c r="C80" s="7">
        <v>1</v>
      </c>
      <c r="D80" s="7">
        <v>16</v>
      </c>
      <c r="E80" s="7" t="s">
        <v>167</v>
      </c>
      <c r="F80" s="7" t="s">
        <v>166</v>
      </c>
      <c r="G80" s="7" t="s">
        <v>167</v>
      </c>
      <c r="H80" s="7" t="s">
        <v>168</v>
      </c>
      <c r="I80" s="7" t="s">
        <v>166</v>
      </c>
      <c r="J80" s="3" t="s">
        <v>187</v>
      </c>
      <c r="K80" s="32">
        <f>K81+K86+K89+K90+K94+K95+K96+K97+K98+K83</f>
        <v>1077.3</v>
      </c>
      <c r="L80" s="32">
        <f>L81+L86+L89+L90+L94+L95+L96+L97+L98+L83</f>
        <v>0</v>
      </c>
      <c r="M80" s="32">
        <f>M81+M86+M89+M90+M94+M95+M96+M97+M98+M83</f>
        <v>0</v>
      </c>
      <c r="N80" s="32">
        <f>N81+N86+N89+N90+N94+N95+N96+N97+N98+N83</f>
        <v>1077.3</v>
      </c>
      <c r="O80" s="32">
        <f>O81+O86+O89+O90+O94+O95+O96+O97+O98+O83+O92+O93+O103</f>
        <v>1267.4000000000001</v>
      </c>
      <c r="P80" s="32">
        <f t="shared" si="0"/>
        <v>117.6459667687738</v>
      </c>
    </row>
    <row r="81" spans="1:16" ht="60.75" customHeight="1">
      <c r="A81" s="1">
        <v>63</v>
      </c>
      <c r="B81" s="5" t="s">
        <v>166</v>
      </c>
      <c r="C81" s="5" t="s">
        <v>170</v>
      </c>
      <c r="D81" s="5" t="s">
        <v>216</v>
      </c>
      <c r="E81" s="5" t="s">
        <v>194</v>
      </c>
      <c r="F81" s="5" t="s">
        <v>166</v>
      </c>
      <c r="G81" s="5" t="s">
        <v>169</v>
      </c>
      <c r="H81" s="5" t="s">
        <v>168</v>
      </c>
      <c r="I81" s="5" t="s">
        <v>214</v>
      </c>
      <c r="J81" s="2" t="s">
        <v>244</v>
      </c>
      <c r="K81" s="33">
        <f>K82</f>
        <v>66</v>
      </c>
      <c r="L81" s="33">
        <f>L82</f>
        <v>0</v>
      </c>
      <c r="M81" s="33">
        <f>M82</f>
        <v>0</v>
      </c>
      <c r="N81" s="33">
        <f>N82</f>
        <v>66</v>
      </c>
      <c r="O81" s="33">
        <f>O82</f>
        <v>66.5</v>
      </c>
      <c r="P81" s="32">
        <f t="shared" si="0"/>
        <v>100.75757575757575</v>
      </c>
    </row>
    <row r="82" spans="1:16" ht="53.25" customHeight="1">
      <c r="A82" s="1">
        <v>64</v>
      </c>
      <c r="B82" s="5" t="s">
        <v>165</v>
      </c>
      <c r="C82" s="5" t="s">
        <v>170</v>
      </c>
      <c r="D82" s="5" t="s">
        <v>216</v>
      </c>
      <c r="E82" s="5" t="s">
        <v>194</v>
      </c>
      <c r="F82" s="5" t="s">
        <v>172</v>
      </c>
      <c r="G82" s="5" t="s">
        <v>169</v>
      </c>
      <c r="H82" s="5" t="s">
        <v>168</v>
      </c>
      <c r="I82" s="5" t="s">
        <v>214</v>
      </c>
      <c r="J82" s="63" t="s">
        <v>245</v>
      </c>
      <c r="K82" s="33">
        <v>66</v>
      </c>
      <c r="L82" s="34"/>
      <c r="M82" s="34"/>
      <c r="N82" s="34">
        <v>66</v>
      </c>
      <c r="O82" s="34">
        <v>66.5</v>
      </c>
      <c r="P82" s="32">
        <f t="shared" si="0"/>
        <v>100.75757575757575</v>
      </c>
    </row>
    <row r="83" spans="1:16" ht="34.5" customHeight="1">
      <c r="A83" s="1">
        <v>65</v>
      </c>
      <c r="B83" s="5" t="s">
        <v>166</v>
      </c>
      <c r="C83" s="5" t="s">
        <v>170</v>
      </c>
      <c r="D83" s="5" t="s">
        <v>216</v>
      </c>
      <c r="E83" s="5" t="s">
        <v>109</v>
      </c>
      <c r="F83" s="5" t="s">
        <v>166</v>
      </c>
      <c r="G83" s="5" t="s">
        <v>167</v>
      </c>
      <c r="H83" s="5" t="s">
        <v>168</v>
      </c>
      <c r="I83" s="5" t="s">
        <v>214</v>
      </c>
      <c r="J83" s="63" t="s">
        <v>110</v>
      </c>
      <c r="K83" s="33">
        <f>K84</f>
        <v>120</v>
      </c>
      <c r="L83" s="33">
        <f t="shared" ref="L83:O84" si="6">L84</f>
        <v>0</v>
      </c>
      <c r="M83" s="33">
        <f t="shared" si="6"/>
        <v>0</v>
      </c>
      <c r="N83" s="33">
        <f t="shared" si="6"/>
        <v>120</v>
      </c>
      <c r="O83" s="33">
        <f t="shared" si="6"/>
        <v>120</v>
      </c>
      <c r="P83" s="32">
        <f t="shared" si="0"/>
        <v>100</v>
      </c>
    </row>
    <row r="84" spans="1:16" ht="40.5" customHeight="1">
      <c r="A84" s="1">
        <v>66</v>
      </c>
      <c r="B84" s="5" t="s">
        <v>166</v>
      </c>
      <c r="C84" s="5" t="s">
        <v>170</v>
      </c>
      <c r="D84" s="5" t="s">
        <v>216</v>
      </c>
      <c r="E84" s="5" t="s">
        <v>109</v>
      </c>
      <c r="F84" s="5" t="s">
        <v>198</v>
      </c>
      <c r="G84" s="5" t="s">
        <v>192</v>
      </c>
      <c r="H84" s="5" t="s">
        <v>168</v>
      </c>
      <c r="I84" s="5" t="s">
        <v>214</v>
      </c>
      <c r="J84" s="63" t="s">
        <v>111</v>
      </c>
      <c r="K84" s="33">
        <f>K85</f>
        <v>120</v>
      </c>
      <c r="L84" s="33">
        <f t="shared" si="6"/>
        <v>0</v>
      </c>
      <c r="M84" s="33">
        <f t="shared" si="6"/>
        <v>0</v>
      </c>
      <c r="N84" s="33">
        <f t="shared" si="6"/>
        <v>120</v>
      </c>
      <c r="O84" s="33">
        <f t="shared" si="6"/>
        <v>120</v>
      </c>
      <c r="P84" s="32">
        <f t="shared" ref="P84:P146" si="7">O84/N84%</f>
        <v>100</v>
      </c>
    </row>
    <row r="85" spans="1:16" ht="60" customHeight="1">
      <c r="A85" s="1">
        <v>67</v>
      </c>
      <c r="B85" s="5" t="s">
        <v>112</v>
      </c>
      <c r="C85" s="5" t="s">
        <v>170</v>
      </c>
      <c r="D85" s="5" t="s">
        <v>216</v>
      </c>
      <c r="E85" s="5" t="s">
        <v>109</v>
      </c>
      <c r="F85" s="5" t="s">
        <v>51</v>
      </c>
      <c r="G85" s="5" t="s">
        <v>192</v>
      </c>
      <c r="H85" s="5" t="s">
        <v>168</v>
      </c>
      <c r="I85" s="5" t="s">
        <v>214</v>
      </c>
      <c r="J85" s="63" t="s">
        <v>113</v>
      </c>
      <c r="K85" s="33">
        <v>120</v>
      </c>
      <c r="L85" s="34"/>
      <c r="M85" s="34"/>
      <c r="N85" s="34">
        <v>120</v>
      </c>
      <c r="O85" s="34">
        <v>120</v>
      </c>
      <c r="P85" s="32">
        <f t="shared" si="7"/>
        <v>100</v>
      </c>
    </row>
    <row r="86" spans="1:16" ht="93.75" customHeight="1">
      <c r="A86" s="1">
        <v>68</v>
      </c>
      <c r="B86" s="5" t="s">
        <v>166</v>
      </c>
      <c r="C86" s="5">
        <v>1</v>
      </c>
      <c r="D86" s="5">
        <v>16</v>
      </c>
      <c r="E86" s="5">
        <v>25</v>
      </c>
      <c r="F86" s="5" t="s">
        <v>166</v>
      </c>
      <c r="G86" s="5" t="s">
        <v>169</v>
      </c>
      <c r="H86" s="5" t="s">
        <v>168</v>
      </c>
      <c r="I86" s="5">
        <v>140</v>
      </c>
      <c r="J86" s="2" t="s">
        <v>301</v>
      </c>
      <c r="K86" s="33">
        <f>K87+K88</f>
        <v>392</v>
      </c>
      <c r="L86" s="33">
        <f>L87+L88</f>
        <v>0</v>
      </c>
      <c r="M86" s="33">
        <f>M87+M88</f>
        <v>0</v>
      </c>
      <c r="N86" s="33">
        <f>N87+N88</f>
        <v>392</v>
      </c>
      <c r="O86" s="33">
        <f>O87+O88</f>
        <v>376.7</v>
      </c>
      <c r="P86" s="32">
        <f t="shared" si="7"/>
        <v>96.096938775510196</v>
      </c>
    </row>
    <row r="87" spans="1:16" ht="25.5">
      <c r="A87" s="1">
        <v>69</v>
      </c>
      <c r="B87" s="5" t="s">
        <v>149</v>
      </c>
      <c r="C87" s="5" t="s">
        <v>170</v>
      </c>
      <c r="D87" s="5" t="s">
        <v>216</v>
      </c>
      <c r="E87" s="5" t="s">
        <v>150</v>
      </c>
      <c r="F87" s="5" t="s">
        <v>205</v>
      </c>
      <c r="G87" s="5" t="s">
        <v>169</v>
      </c>
      <c r="H87" s="5" t="s">
        <v>168</v>
      </c>
      <c r="I87" s="5" t="s">
        <v>214</v>
      </c>
      <c r="J87" s="2" t="s">
        <v>232</v>
      </c>
      <c r="K87" s="33">
        <v>58</v>
      </c>
      <c r="L87" s="33"/>
      <c r="M87" s="33"/>
      <c r="N87" s="33">
        <v>58</v>
      </c>
      <c r="O87" s="33">
        <v>58</v>
      </c>
      <c r="P87" s="32">
        <f t="shared" si="7"/>
        <v>100</v>
      </c>
    </row>
    <row r="88" spans="1:16" ht="25.5">
      <c r="A88" s="1">
        <v>70</v>
      </c>
      <c r="B88" s="5" t="s">
        <v>151</v>
      </c>
      <c r="C88" s="5" t="s">
        <v>170</v>
      </c>
      <c r="D88" s="5" t="s">
        <v>216</v>
      </c>
      <c r="E88" s="5" t="s">
        <v>150</v>
      </c>
      <c r="F88" s="5" t="s">
        <v>205</v>
      </c>
      <c r="G88" s="5" t="s">
        <v>169</v>
      </c>
      <c r="H88" s="5" t="s">
        <v>168</v>
      </c>
      <c r="I88" s="5" t="s">
        <v>214</v>
      </c>
      <c r="J88" s="2" t="s">
        <v>232</v>
      </c>
      <c r="K88" s="33">
        <v>334</v>
      </c>
      <c r="L88" s="33"/>
      <c r="M88" s="33"/>
      <c r="N88" s="33">
        <v>334</v>
      </c>
      <c r="O88" s="33">
        <v>318.7</v>
      </c>
      <c r="P88" s="32">
        <f t="shared" si="7"/>
        <v>95.419161676646709</v>
      </c>
    </row>
    <row r="89" spans="1:16" ht="57.75" customHeight="1">
      <c r="A89" s="1">
        <v>71</v>
      </c>
      <c r="B89" s="5" t="s">
        <v>165</v>
      </c>
      <c r="C89" s="5" t="s">
        <v>170</v>
      </c>
      <c r="D89" s="5" t="s">
        <v>216</v>
      </c>
      <c r="E89" s="5" t="s">
        <v>237</v>
      </c>
      <c r="F89" s="5" t="s">
        <v>166</v>
      </c>
      <c r="G89" s="5" t="s">
        <v>169</v>
      </c>
      <c r="H89" s="5" t="s">
        <v>168</v>
      </c>
      <c r="I89" s="5" t="s">
        <v>214</v>
      </c>
      <c r="J89" s="2" t="s">
        <v>238</v>
      </c>
      <c r="K89" s="33">
        <v>11</v>
      </c>
      <c r="L89" s="33"/>
      <c r="M89" s="33"/>
      <c r="N89" s="33">
        <v>11</v>
      </c>
      <c r="O89" s="33">
        <v>14</v>
      </c>
      <c r="P89" s="32">
        <f t="shared" si="7"/>
        <v>127.27272727272727</v>
      </c>
    </row>
    <row r="90" spans="1:16" ht="29.25" customHeight="1">
      <c r="A90" s="1">
        <v>72</v>
      </c>
      <c r="B90" s="5" t="s">
        <v>166</v>
      </c>
      <c r="C90" s="5" t="s">
        <v>170</v>
      </c>
      <c r="D90" s="5" t="s">
        <v>216</v>
      </c>
      <c r="E90" s="5" t="s">
        <v>3</v>
      </c>
      <c r="F90" s="5" t="s">
        <v>166</v>
      </c>
      <c r="G90" s="5" t="s">
        <v>167</v>
      </c>
      <c r="H90" s="5" t="s">
        <v>168</v>
      </c>
      <c r="I90" s="5" t="s">
        <v>214</v>
      </c>
      <c r="J90" s="2" t="s">
        <v>4</v>
      </c>
      <c r="K90" s="33">
        <f>K91</f>
        <v>10</v>
      </c>
      <c r="L90" s="33">
        <f>L91</f>
        <v>0</v>
      </c>
      <c r="M90" s="33">
        <f>M91</f>
        <v>0</v>
      </c>
      <c r="N90" s="33">
        <f>N91</f>
        <v>10</v>
      </c>
      <c r="O90" s="33">
        <f>O91</f>
        <v>17</v>
      </c>
      <c r="P90" s="32">
        <f t="shared" si="7"/>
        <v>170</v>
      </c>
    </row>
    <row r="91" spans="1:16" ht="35.25" customHeight="1">
      <c r="A91" s="1">
        <v>73</v>
      </c>
      <c r="B91" s="5" t="s">
        <v>165</v>
      </c>
      <c r="C91" s="5" t="s">
        <v>170</v>
      </c>
      <c r="D91" s="5" t="s">
        <v>216</v>
      </c>
      <c r="E91" s="5" t="s">
        <v>3</v>
      </c>
      <c r="F91" s="5" t="s">
        <v>199</v>
      </c>
      <c r="G91" s="5" t="s">
        <v>169</v>
      </c>
      <c r="H91" s="5" t="s">
        <v>168</v>
      </c>
      <c r="I91" s="5" t="s">
        <v>214</v>
      </c>
      <c r="J91" s="2" t="s">
        <v>5</v>
      </c>
      <c r="K91" s="33">
        <v>10</v>
      </c>
      <c r="L91" s="33"/>
      <c r="M91" s="33"/>
      <c r="N91" s="33">
        <v>10</v>
      </c>
      <c r="O91" s="33">
        <v>17</v>
      </c>
      <c r="P91" s="32">
        <f t="shared" si="7"/>
        <v>170</v>
      </c>
    </row>
    <row r="92" spans="1:16" ht="55.5" customHeight="1">
      <c r="A92" s="1">
        <v>74</v>
      </c>
      <c r="B92" s="5" t="s">
        <v>155</v>
      </c>
      <c r="C92" s="5" t="s">
        <v>170</v>
      </c>
      <c r="D92" s="5" t="s">
        <v>216</v>
      </c>
      <c r="E92" s="5" t="s">
        <v>67</v>
      </c>
      <c r="F92" s="5" t="s">
        <v>166</v>
      </c>
      <c r="G92" s="5" t="s">
        <v>192</v>
      </c>
      <c r="H92" s="5" t="s">
        <v>168</v>
      </c>
      <c r="I92" s="5" t="s">
        <v>214</v>
      </c>
      <c r="J92" s="2" t="s">
        <v>68</v>
      </c>
      <c r="K92" s="33">
        <v>0</v>
      </c>
      <c r="L92" s="33"/>
      <c r="M92" s="33"/>
      <c r="N92" s="33">
        <v>0</v>
      </c>
      <c r="O92" s="33">
        <v>1.1000000000000001</v>
      </c>
      <c r="P92" s="32"/>
    </row>
    <row r="93" spans="1:16" ht="103.5" customHeight="1">
      <c r="A93" s="1">
        <v>75</v>
      </c>
      <c r="B93" s="5" t="s">
        <v>70</v>
      </c>
      <c r="C93" s="5" t="s">
        <v>170</v>
      </c>
      <c r="D93" s="5" t="s">
        <v>216</v>
      </c>
      <c r="E93" s="5" t="s">
        <v>69</v>
      </c>
      <c r="F93" s="5" t="s">
        <v>198</v>
      </c>
      <c r="G93" s="5" t="s">
        <v>192</v>
      </c>
      <c r="H93" s="5" t="s">
        <v>168</v>
      </c>
      <c r="I93" s="5" t="s">
        <v>214</v>
      </c>
      <c r="J93" s="68" t="s">
        <v>73</v>
      </c>
      <c r="K93" s="33">
        <v>0</v>
      </c>
      <c r="L93" s="33"/>
      <c r="M93" s="33"/>
      <c r="N93" s="33">
        <v>0</v>
      </c>
      <c r="O93" s="33">
        <v>20</v>
      </c>
      <c r="P93" s="32"/>
    </row>
    <row r="94" spans="1:16" ht="25.5">
      <c r="A94" s="1">
        <v>76</v>
      </c>
      <c r="B94" s="5" t="s">
        <v>268</v>
      </c>
      <c r="C94" s="5" t="s">
        <v>170</v>
      </c>
      <c r="D94" s="5" t="s">
        <v>216</v>
      </c>
      <c r="E94" s="5" t="s">
        <v>269</v>
      </c>
      <c r="F94" s="5" t="s">
        <v>166</v>
      </c>
      <c r="G94" s="5" t="s">
        <v>169</v>
      </c>
      <c r="H94" s="5" t="s">
        <v>168</v>
      </c>
      <c r="I94" s="5" t="s">
        <v>214</v>
      </c>
      <c r="J94" s="63" t="s">
        <v>267</v>
      </c>
      <c r="K94" s="33">
        <v>2</v>
      </c>
      <c r="L94" s="33"/>
      <c r="M94" s="33"/>
      <c r="N94" s="33">
        <v>2</v>
      </c>
      <c r="O94" s="33">
        <v>0</v>
      </c>
      <c r="P94" s="32">
        <f t="shared" si="7"/>
        <v>0</v>
      </c>
    </row>
    <row r="95" spans="1:16" ht="60" customHeight="1">
      <c r="A95" s="1">
        <v>77</v>
      </c>
      <c r="B95" s="5" t="s">
        <v>149</v>
      </c>
      <c r="C95" s="5" t="s">
        <v>170</v>
      </c>
      <c r="D95" s="5" t="s">
        <v>216</v>
      </c>
      <c r="E95" s="5" t="s">
        <v>239</v>
      </c>
      <c r="F95" s="5" t="s">
        <v>166</v>
      </c>
      <c r="G95" s="5" t="s">
        <v>169</v>
      </c>
      <c r="H95" s="5" t="s">
        <v>168</v>
      </c>
      <c r="I95" s="5" t="s">
        <v>214</v>
      </c>
      <c r="J95" s="63" t="s">
        <v>240</v>
      </c>
      <c r="K95" s="33">
        <v>49</v>
      </c>
      <c r="L95" s="33"/>
      <c r="M95" s="33"/>
      <c r="N95" s="33">
        <v>49</v>
      </c>
      <c r="O95" s="33">
        <v>49</v>
      </c>
      <c r="P95" s="32">
        <f t="shared" si="7"/>
        <v>100</v>
      </c>
    </row>
    <row r="96" spans="1:16" ht="69" customHeight="1">
      <c r="A96" s="1">
        <v>78</v>
      </c>
      <c r="B96" s="5" t="s">
        <v>165</v>
      </c>
      <c r="C96" s="5" t="s">
        <v>170</v>
      </c>
      <c r="D96" s="5" t="s">
        <v>216</v>
      </c>
      <c r="E96" s="5" t="s">
        <v>239</v>
      </c>
      <c r="F96" s="5" t="s">
        <v>166</v>
      </c>
      <c r="G96" s="5" t="s">
        <v>169</v>
      </c>
      <c r="H96" s="5" t="s">
        <v>168</v>
      </c>
      <c r="I96" s="5" t="s">
        <v>214</v>
      </c>
      <c r="J96" s="63" t="s">
        <v>240</v>
      </c>
      <c r="K96" s="33">
        <v>35</v>
      </c>
      <c r="L96" s="33"/>
      <c r="M96" s="33"/>
      <c r="N96" s="33">
        <v>35</v>
      </c>
      <c r="O96" s="33">
        <v>46.6</v>
      </c>
      <c r="P96" s="32">
        <f t="shared" si="7"/>
        <v>133.14285714285717</v>
      </c>
    </row>
    <row r="97" spans="1:16" ht="65.25" customHeight="1">
      <c r="A97" s="1">
        <v>79</v>
      </c>
      <c r="B97" s="5" t="s">
        <v>151</v>
      </c>
      <c r="C97" s="5" t="s">
        <v>170</v>
      </c>
      <c r="D97" s="5" t="s">
        <v>216</v>
      </c>
      <c r="E97" s="5" t="s">
        <v>239</v>
      </c>
      <c r="F97" s="5" t="s">
        <v>166</v>
      </c>
      <c r="G97" s="5" t="s">
        <v>169</v>
      </c>
      <c r="H97" s="5" t="s">
        <v>168</v>
      </c>
      <c r="I97" s="5" t="s">
        <v>214</v>
      </c>
      <c r="J97" s="63" t="s">
        <v>240</v>
      </c>
      <c r="K97" s="33">
        <v>50</v>
      </c>
      <c r="L97" s="33"/>
      <c r="M97" s="33"/>
      <c r="N97" s="33">
        <v>50</v>
      </c>
      <c r="O97" s="33">
        <v>65</v>
      </c>
      <c r="P97" s="32">
        <f t="shared" si="7"/>
        <v>130</v>
      </c>
    </row>
    <row r="98" spans="1:16" ht="27.75" customHeight="1">
      <c r="A98" s="1">
        <v>80</v>
      </c>
      <c r="B98" s="5" t="s">
        <v>166</v>
      </c>
      <c r="C98" s="5" t="s">
        <v>170</v>
      </c>
      <c r="D98" s="5" t="s">
        <v>216</v>
      </c>
      <c r="E98" s="5" t="s">
        <v>209</v>
      </c>
      <c r="F98" s="5" t="s">
        <v>166</v>
      </c>
      <c r="G98" s="5" t="s">
        <v>167</v>
      </c>
      <c r="H98" s="5" t="s">
        <v>168</v>
      </c>
      <c r="I98" s="5" t="s">
        <v>214</v>
      </c>
      <c r="J98" s="2" t="s">
        <v>154</v>
      </c>
      <c r="K98" s="33">
        <f>K99</f>
        <v>342.3</v>
      </c>
      <c r="L98" s="33">
        <f>L99</f>
        <v>0</v>
      </c>
      <c r="M98" s="33">
        <f>M99</f>
        <v>0</v>
      </c>
      <c r="N98" s="33">
        <f>N99</f>
        <v>342.3</v>
      </c>
      <c r="O98" s="33">
        <f>O99</f>
        <v>411.5</v>
      </c>
      <c r="P98" s="32">
        <f t="shared" si="7"/>
        <v>120.21618463336254</v>
      </c>
    </row>
    <row r="99" spans="1:16" ht="48" customHeight="1">
      <c r="A99" s="1">
        <v>81</v>
      </c>
      <c r="B99" s="5" t="s">
        <v>166</v>
      </c>
      <c r="C99" s="5">
        <v>1</v>
      </c>
      <c r="D99" s="5">
        <v>16</v>
      </c>
      <c r="E99" s="5">
        <v>90</v>
      </c>
      <c r="F99" s="5" t="s">
        <v>198</v>
      </c>
      <c r="G99" s="5" t="s">
        <v>192</v>
      </c>
      <c r="H99" s="5" t="s">
        <v>168</v>
      </c>
      <c r="I99" s="5">
        <v>140</v>
      </c>
      <c r="J99" s="2" t="s">
        <v>217</v>
      </c>
      <c r="K99" s="33">
        <f>K100+K101+K102+K104+K105+K106+K107</f>
        <v>342.3</v>
      </c>
      <c r="L99" s="33">
        <f>L100+L101+L102+L104+L105+L106+L107</f>
        <v>0</v>
      </c>
      <c r="M99" s="33">
        <f>M100+M101+M102+M104+M105+M106+M107</f>
        <v>0</v>
      </c>
      <c r="N99" s="33">
        <f>N100+N101+N102+N104+N105+N106+N107</f>
        <v>342.3</v>
      </c>
      <c r="O99" s="33">
        <f>O100+O101+O102+O104+O105+O106+O107</f>
        <v>411.5</v>
      </c>
      <c r="P99" s="32">
        <f t="shared" si="7"/>
        <v>120.21618463336254</v>
      </c>
    </row>
    <row r="100" spans="1:16" ht="44.25" customHeight="1">
      <c r="A100" s="1">
        <v>82</v>
      </c>
      <c r="B100" s="5" t="s">
        <v>173</v>
      </c>
      <c r="C100" s="5" t="s">
        <v>170</v>
      </c>
      <c r="D100" s="5" t="s">
        <v>216</v>
      </c>
      <c r="E100" s="5" t="s">
        <v>209</v>
      </c>
      <c r="F100" s="5" t="s">
        <v>198</v>
      </c>
      <c r="G100" s="5" t="s">
        <v>192</v>
      </c>
      <c r="H100" s="5" t="s">
        <v>168</v>
      </c>
      <c r="I100" s="5" t="s">
        <v>214</v>
      </c>
      <c r="J100" s="2" t="s">
        <v>217</v>
      </c>
      <c r="K100" s="33">
        <v>8</v>
      </c>
      <c r="L100" s="34"/>
      <c r="M100" s="34"/>
      <c r="N100" s="34">
        <v>8</v>
      </c>
      <c r="O100" s="34">
        <v>9.5</v>
      </c>
      <c r="P100" s="32">
        <f t="shared" si="7"/>
        <v>118.75</v>
      </c>
    </row>
    <row r="101" spans="1:16" ht="51.75" customHeight="1">
      <c r="A101" s="1">
        <v>83</v>
      </c>
      <c r="B101" s="5" t="s">
        <v>146</v>
      </c>
      <c r="C101" s="5" t="s">
        <v>170</v>
      </c>
      <c r="D101" s="5" t="s">
        <v>216</v>
      </c>
      <c r="E101" s="5" t="s">
        <v>209</v>
      </c>
      <c r="F101" s="5" t="s">
        <v>198</v>
      </c>
      <c r="G101" s="5" t="s">
        <v>192</v>
      </c>
      <c r="H101" s="5" t="s">
        <v>168</v>
      </c>
      <c r="I101" s="5" t="s">
        <v>214</v>
      </c>
      <c r="J101" s="2" t="s">
        <v>217</v>
      </c>
      <c r="K101" s="33">
        <v>8</v>
      </c>
      <c r="L101" s="34"/>
      <c r="M101" s="34"/>
      <c r="N101" s="34">
        <v>8</v>
      </c>
      <c r="O101" s="34">
        <v>8.4</v>
      </c>
      <c r="P101" s="32">
        <f t="shared" si="7"/>
        <v>105</v>
      </c>
    </row>
    <row r="102" spans="1:16" ht="39.75" customHeight="1">
      <c r="A102" s="1">
        <v>84</v>
      </c>
      <c r="B102" s="5" t="s">
        <v>241</v>
      </c>
      <c r="C102" s="5" t="s">
        <v>170</v>
      </c>
      <c r="D102" s="5" t="s">
        <v>216</v>
      </c>
      <c r="E102" s="5" t="s">
        <v>209</v>
      </c>
      <c r="F102" s="5" t="s">
        <v>198</v>
      </c>
      <c r="G102" s="5" t="s">
        <v>192</v>
      </c>
      <c r="H102" s="5" t="s">
        <v>168</v>
      </c>
      <c r="I102" s="5" t="s">
        <v>214</v>
      </c>
      <c r="J102" s="2" t="s">
        <v>217</v>
      </c>
      <c r="K102" s="33">
        <v>11</v>
      </c>
      <c r="L102" s="34"/>
      <c r="M102" s="34"/>
      <c r="N102" s="34">
        <v>11</v>
      </c>
      <c r="O102" s="34">
        <v>17.5</v>
      </c>
      <c r="P102" s="32">
        <f t="shared" si="7"/>
        <v>159.09090909090909</v>
      </c>
    </row>
    <row r="103" spans="1:16" ht="39.75" customHeight="1">
      <c r="A103" s="1">
        <v>85</v>
      </c>
      <c r="B103" s="5" t="s">
        <v>66</v>
      </c>
      <c r="C103" s="5" t="s">
        <v>170</v>
      </c>
      <c r="D103" s="5" t="s">
        <v>216</v>
      </c>
      <c r="E103" s="5" t="s">
        <v>209</v>
      </c>
      <c r="F103" s="5" t="s">
        <v>198</v>
      </c>
      <c r="G103" s="5" t="s">
        <v>192</v>
      </c>
      <c r="H103" s="5" t="s">
        <v>168</v>
      </c>
      <c r="I103" s="5" t="s">
        <v>214</v>
      </c>
      <c r="J103" s="2" t="s">
        <v>217</v>
      </c>
      <c r="K103" s="33">
        <v>0</v>
      </c>
      <c r="L103" s="34"/>
      <c r="M103" s="34"/>
      <c r="N103" s="34">
        <v>0</v>
      </c>
      <c r="O103" s="34">
        <v>80</v>
      </c>
      <c r="P103" s="32"/>
    </row>
    <row r="104" spans="1:16" ht="45.75" customHeight="1">
      <c r="A104" s="1">
        <v>86</v>
      </c>
      <c r="B104" s="5" t="s">
        <v>149</v>
      </c>
      <c r="C104" s="5" t="s">
        <v>170</v>
      </c>
      <c r="D104" s="5" t="s">
        <v>216</v>
      </c>
      <c r="E104" s="5" t="s">
        <v>209</v>
      </c>
      <c r="F104" s="5" t="s">
        <v>198</v>
      </c>
      <c r="G104" s="5" t="s">
        <v>192</v>
      </c>
      <c r="H104" s="5" t="s">
        <v>168</v>
      </c>
      <c r="I104" s="5" t="s">
        <v>214</v>
      </c>
      <c r="J104" s="2" t="s">
        <v>217</v>
      </c>
      <c r="K104" s="33">
        <v>1.3</v>
      </c>
      <c r="L104" s="34"/>
      <c r="M104" s="34"/>
      <c r="N104" s="34">
        <v>1.3</v>
      </c>
      <c r="O104" s="34">
        <v>1.3</v>
      </c>
      <c r="P104" s="32">
        <f t="shared" si="7"/>
        <v>100</v>
      </c>
    </row>
    <row r="105" spans="1:16" ht="39.75" customHeight="1">
      <c r="A105" s="1">
        <v>87</v>
      </c>
      <c r="B105" s="5" t="s">
        <v>220</v>
      </c>
      <c r="C105" s="5" t="s">
        <v>170</v>
      </c>
      <c r="D105" s="5" t="s">
        <v>216</v>
      </c>
      <c r="E105" s="5" t="s">
        <v>209</v>
      </c>
      <c r="F105" s="5" t="s">
        <v>198</v>
      </c>
      <c r="G105" s="5" t="s">
        <v>192</v>
      </c>
      <c r="H105" s="5" t="s">
        <v>168</v>
      </c>
      <c r="I105" s="5" t="s">
        <v>214</v>
      </c>
      <c r="J105" s="2" t="s">
        <v>217</v>
      </c>
      <c r="K105" s="33">
        <v>31</v>
      </c>
      <c r="L105" s="34"/>
      <c r="M105" s="34"/>
      <c r="N105" s="34">
        <v>31</v>
      </c>
      <c r="O105" s="34">
        <v>34.9</v>
      </c>
      <c r="P105" s="32">
        <f t="shared" si="7"/>
        <v>112.58064516129032</v>
      </c>
    </row>
    <row r="106" spans="1:16" ht="42" customHeight="1">
      <c r="A106" s="1">
        <v>88</v>
      </c>
      <c r="B106" s="5" t="s">
        <v>165</v>
      </c>
      <c r="C106" s="5" t="s">
        <v>170</v>
      </c>
      <c r="D106" s="5" t="s">
        <v>216</v>
      </c>
      <c r="E106" s="5" t="s">
        <v>209</v>
      </c>
      <c r="F106" s="5" t="s">
        <v>198</v>
      </c>
      <c r="G106" s="5" t="s">
        <v>192</v>
      </c>
      <c r="H106" s="5" t="s">
        <v>168</v>
      </c>
      <c r="I106" s="5" t="s">
        <v>214</v>
      </c>
      <c r="J106" s="2" t="s">
        <v>217</v>
      </c>
      <c r="K106" s="33">
        <v>256</v>
      </c>
      <c r="L106" s="34"/>
      <c r="M106" s="34"/>
      <c r="N106" s="34">
        <v>256</v>
      </c>
      <c r="O106" s="34">
        <v>301</v>
      </c>
      <c r="P106" s="32">
        <f t="shared" si="7"/>
        <v>117.578125</v>
      </c>
    </row>
    <row r="107" spans="1:16" ht="44.25" customHeight="1">
      <c r="A107" s="1">
        <v>89</v>
      </c>
      <c r="B107" s="5" t="s">
        <v>246</v>
      </c>
      <c r="C107" s="5" t="s">
        <v>170</v>
      </c>
      <c r="D107" s="5" t="s">
        <v>216</v>
      </c>
      <c r="E107" s="5" t="s">
        <v>209</v>
      </c>
      <c r="F107" s="5" t="s">
        <v>198</v>
      </c>
      <c r="G107" s="5" t="s">
        <v>192</v>
      </c>
      <c r="H107" s="5" t="s">
        <v>168</v>
      </c>
      <c r="I107" s="5" t="s">
        <v>214</v>
      </c>
      <c r="J107" s="2" t="s">
        <v>217</v>
      </c>
      <c r="K107" s="33">
        <v>27</v>
      </c>
      <c r="L107" s="34"/>
      <c r="M107" s="34"/>
      <c r="N107" s="34">
        <v>27</v>
      </c>
      <c r="O107" s="34">
        <v>38.9</v>
      </c>
      <c r="P107" s="32">
        <f t="shared" si="7"/>
        <v>144.07407407407405</v>
      </c>
    </row>
    <row r="108" spans="1:16" ht="24.75" customHeight="1">
      <c r="A108" s="10">
        <v>90</v>
      </c>
      <c r="B108" s="7" t="s">
        <v>166</v>
      </c>
      <c r="C108" s="7" t="s">
        <v>170</v>
      </c>
      <c r="D108" s="7" t="s">
        <v>37</v>
      </c>
      <c r="E108" s="7" t="s">
        <v>167</v>
      </c>
      <c r="F108" s="7" t="s">
        <v>166</v>
      </c>
      <c r="G108" s="7" t="s">
        <v>167</v>
      </c>
      <c r="H108" s="7" t="s">
        <v>168</v>
      </c>
      <c r="I108" s="7" t="s">
        <v>166</v>
      </c>
      <c r="J108" s="3" t="s">
        <v>38</v>
      </c>
      <c r="K108" s="32">
        <f>K109</f>
        <v>43</v>
      </c>
      <c r="L108" s="32">
        <f>L109</f>
        <v>0</v>
      </c>
      <c r="M108" s="32">
        <f>M109</f>
        <v>0</v>
      </c>
      <c r="N108" s="32">
        <f>N109</f>
        <v>43</v>
      </c>
      <c r="O108" s="32">
        <f>O109</f>
        <v>46.1</v>
      </c>
      <c r="P108" s="32">
        <f t="shared" si="7"/>
        <v>107.2093023255814</v>
      </c>
    </row>
    <row r="109" spans="1:16" ht="18.75" customHeight="1">
      <c r="A109" s="1">
        <v>91</v>
      </c>
      <c r="B109" s="5" t="s">
        <v>166</v>
      </c>
      <c r="C109" s="5" t="s">
        <v>170</v>
      </c>
      <c r="D109" s="5" t="s">
        <v>37</v>
      </c>
      <c r="E109" s="5" t="s">
        <v>192</v>
      </c>
      <c r="F109" s="5" t="s">
        <v>166</v>
      </c>
      <c r="G109" s="5" t="s">
        <v>167</v>
      </c>
      <c r="H109" s="5" t="s">
        <v>168</v>
      </c>
      <c r="I109" s="5" t="s">
        <v>308</v>
      </c>
      <c r="J109" s="19" t="s">
        <v>38</v>
      </c>
      <c r="K109" s="33">
        <f>K110+K111</f>
        <v>43</v>
      </c>
      <c r="L109" s="33">
        <f>L110+L111</f>
        <v>0</v>
      </c>
      <c r="M109" s="33">
        <f>M110+M111</f>
        <v>0</v>
      </c>
      <c r="N109" s="33">
        <f>N110+N111</f>
        <v>43</v>
      </c>
      <c r="O109" s="33">
        <f>O110+O111</f>
        <v>46.1</v>
      </c>
      <c r="P109" s="32">
        <f t="shared" si="7"/>
        <v>107.2093023255814</v>
      </c>
    </row>
    <row r="110" spans="1:16" ht="18" customHeight="1">
      <c r="A110" s="1">
        <v>92</v>
      </c>
      <c r="B110" s="5" t="s">
        <v>203</v>
      </c>
      <c r="C110" s="5" t="s">
        <v>170</v>
      </c>
      <c r="D110" s="5" t="s">
        <v>37</v>
      </c>
      <c r="E110" s="5" t="s">
        <v>192</v>
      </c>
      <c r="F110" s="5" t="s">
        <v>198</v>
      </c>
      <c r="G110" s="5" t="s">
        <v>192</v>
      </c>
      <c r="H110" s="5" t="s">
        <v>168</v>
      </c>
      <c r="I110" s="5" t="s">
        <v>308</v>
      </c>
      <c r="J110" s="57" t="s">
        <v>39</v>
      </c>
      <c r="K110" s="33">
        <v>38.9</v>
      </c>
      <c r="L110" s="56"/>
      <c r="M110" s="56"/>
      <c r="N110" s="56">
        <v>38.9</v>
      </c>
      <c r="O110" s="56">
        <v>42</v>
      </c>
      <c r="P110" s="32">
        <f t="shared" si="7"/>
        <v>107.96915167095115</v>
      </c>
    </row>
    <row r="111" spans="1:16" ht="18" customHeight="1">
      <c r="A111" s="1">
        <v>93</v>
      </c>
      <c r="B111" s="5" t="s">
        <v>120</v>
      </c>
      <c r="C111" s="5" t="s">
        <v>170</v>
      </c>
      <c r="D111" s="5" t="s">
        <v>37</v>
      </c>
      <c r="E111" s="5" t="s">
        <v>192</v>
      </c>
      <c r="F111" s="5" t="s">
        <v>198</v>
      </c>
      <c r="G111" s="5" t="s">
        <v>192</v>
      </c>
      <c r="H111" s="5" t="s">
        <v>168</v>
      </c>
      <c r="I111" s="5" t="s">
        <v>308</v>
      </c>
      <c r="J111" s="4" t="s">
        <v>39</v>
      </c>
      <c r="K111" s="33">
        <v>4.0999999999999996</v>
      </c>
      <c r="L111" s="56"/>
      <c r="M111" s="56"/>
      <c r="N111" s="56">
        <v>4.0999999999999996</v>
      </c>
      <c r="O111" s="56">
        <v>4.0999999999999996</v>
      </c>
      <c r="P111" s="32">
        <f t="shared" si="7"/>
        <v>100</v>
      </c>
    </row>
    <row r="112" spans="1:16" ht="14.25" customHeight="1">
      <c r="A112" s="10">
        <v>94</v>
      </c>
      <c r="B112" s="7" t="s">
        <v>166</v>
      </c>
      <c r="C112" s="7">
        <v>2</v>
      </c>
      <c r="D112" s="7" t="s">
        <v>167</v>
      </c>
      <c r="E112" s="7" t="s">
        <v>167</v>
      </c>
      <c r="F112" s="7" t="s">
        <v>166</v>
      </c>
      <c r="G112" s="7" t="s">
        <v>167</v>
      </c>
      <c r="H112" s="7" t="s">
        <v>168</v>
      </c>
      <c r="I112" s="7" t="s">
        <v>166</v>
      </c>
      <c r="J112" s="3" t="s">
        <v>188</v>
      </c>
      <c r="K112" s="32">
        <f t="shared" ref="K112:P112" si="8">K113+K209+K203</f>
        <v>595619.50000000012</v>
      </c>
      <c r="L112" s="32">
        <f t="shared" si="8"/>
        <v>0</v>
      </c>
      <c r="M112" s="32">
        <f t="shared" si="8"/>
        <v>0</v>
      </c>
      <c r="N112" s="32">
        <f t="shared" si="8"/>
        <v>597177.90000000014</v>
      </c>
      <c r="O112" s="32">
        <f t="shared" si="8"/>
        <v>587047.80000000005</v>
      </c>
      <c r="P112" s="32">
        <f t="shared" si="8"/>
        <v>298.44529763643311</v>
      </c>
    </row>
    <row r="113" spans="1:16" ht="33.75" customHeight="1">
      <c r="A113" s="10">
        <v>95</v>
      </c>
      <c r="B113" s="7" t="s">
        <v>155</v>
      </c>
      <c r="C113" s="7">
        <v>2</v>
      </c>
      <c r="D113" s="7" t="s">
        <v>171</v>
      </c>
      <c r="E113" s="7" t="s">
        <v>167</v>
      </c>
      <c r="F113" s="7" t="s">
        <v>166</v>
      </c>
      <c r="G113" s="7" t="s">
        <v>167</v>
      </c>
      <c r="H113" s="7" t="s">
        <v>168</v>
      </c>
      <c r="I113" s="7" t="s">
        <v>166</v>
      </c>
      <c r="J113" s="3" t="s">
        <v>189</v>
      </c>
      <c r="K113" s="32">
        <f>K114+K120+K158+K194</f>
        <v>599108.80000000005</v>
      </c>
      <c r="L113" s="32">
        <f>L114+L120+L158+L194</f>
        <v>0</v>
      </c>
      <c r="M113" s="32">
        <f>M114+M120+M158+M194</f>
        <v>0</v>
      </c>
      <c r="N113" s="32">
        <f>N114+N120+N158+N194</f>
        <v>600667.20000000007</v>
      </c>
      <c r="O113" s="32">
        <f>O114+O120+O158+O194</f>
        <v>590542</v>
      </c>
      <c r="P113" s="32">
        <f t="shared" si="7"/>
        <v>98.314341119341947</v>
      </c>
    </row>
    <row r="114" spans="1:16" ht="32.25" customHeight="1">
      <c r="A114" s="10">
        <v>96</v>
      </c>
      <c r="B114" s="7" t="s">
        <v>155</v>
      </c>
      <c r="C114" s="7">
        <v>2</v>
      </c>
      <c r="D114" s="7" t="s">
        <v>171</v>
      </c>
      <c r="E114" s="7" t="s">
        <v>169</v>
      </c>
      <c r="F114" s="7" t="s">
        <v>166</v>
      </c>
      <c r="G114" s="7" t="s">
        <v>167</v>
      </c>
      <c r="H114" s="7" t="s">
        <v>168</v>
      </c>
      <c r="I114" s="7">
        <v>151</v>
      </c>
      <c r="J114" s="3" t="s">
        <v>190</v>
      </c>
      <c r="K114" s="32">
        <f>K115+K118</f>
        <v>157110.39999999999</v>
      </c>
      <c r="L114" s="32">
        <f>L115+L118</f>
        <v>0</v>
      </c>
      <c r="M114" s="32">
        <f>M115+M118</f>
        <v>0</v>
      </c>
      <c r="N114" s="32">
        <f>N115+N118</f>
        <v>157110.39999999999</v>
      </c>
      <c r="O114" s="32">
        <f>O115+O118</f>
        <v>157110.39999999999</v>
      </c>
      <c r="P114" s="32">
        <f t="shared" si="7"/>
        <v>100</v>
      </c>
    </row>
    <row r="115" spans="1:16" ht="15.75" customHeight="1">
      <c r="A115" s="1">
        <v>97</v>
      </c>
      <c r="B115" s="5" t="s">
        <v>155</v>
      </c>
      <c r="C115" s="5">
        <v>2</v>
      </c>
      <c r="D115" s="5" t="s">
        <v>171</v>
      </c>
      <c r="E115" s="5" t="s">
        <v>169</v>
      </c>
      <c r="F115" s="5" t="s">
        <v>206</v>
      </c>
      <c r="G115" s="5" t="s">
        <v>167</v>
      </c>
      <c r="H115" s="5" t="s">
        <v>168</v>
      </c>
      <c r="I115" s="5">
        <v>151</v>
      </c>
      <c r="J115" s="19" t="s">
        <v>164</v>
      </c>
      <c r="K115" s="33">
        <f t="shared" ref="K115:O116" si="9">K116</f>
        <v>79899</v>
      </c>
      <c r="L115" s="33">
        <f t="shared" si="9"/>
        <v>0</v>
      </c>
      <c r="M115" s="33">
        <f t="shared" si="9"/>
        <v>0</v>
      </c>
      <c r="N115" s="33">
        <f t="shared" si="9"/>
        <v>79899</v>
      </c>
      <c r="O115" s="33">
        <f t="shared" si="9"/>
        <v>79899</v>
      </c>
      <c r="P115" s="32">
        <f t="shared" si="7"/>
        <v>100</v>
      </c>
    </row>
    <row r="116" spans="1:16" ht="24.75" customHeight="1">
      <c r="A116" s="1">
        <v>98</v>
      </c>
      <c r="B116" s="15" t="s">
        <v>155</v>
      </c>
      <c r="C116" s="15" t="s">
        <v>208</v>
      </c>
      <c r="D116" s="15" t="s">
        <v>171</v>
      </c>
      <c r="E116" s="15" t="s">
        <v>169</v>
      </c>
      <c r="F116" s="15" t="s">
        <v>206</v>
      </c>
      <c r="G116" s="15" t="s">
        <v>192</v>
      </c>
      <c r="H116" s="15" t="s">
        <v>168</v>
      </c>
      <c r="I116" s="15" t="s">
        <v>211</v>
      </c>
      <c r="J116" s="2" t="s">
        <v>243</v>
      </c>
      <c r="K116" s="33">
        <f t="shared" si="9"/>
        <v>79899</v>
      </c>
      <c r="L116" s="33">
        <f t="shared" si="9"/>
        <v>0</v>
      </c>
      <c r="M116" s="33">
        <f t="shared" si="9"/>
        <v>0</v>
      </c>
      <c r="N116" s="33">
        <f t="shared" si="9"/>
        <v>79899</v>
      </c>
      <c r="O116" s="33">
        <f t="shared" si="9"/>
        <v>79899</v>
      </c>
      <c r="P116" s="32">
        <f t="shared" si="7"/>
        <v>100</v>
      </c>
    </row>
    <row r="117" spans="1:16" ht="108" customHeight="1">
      <c r="A117" s="1">
        <v>99</v>
      </c>
      <c r="B117" s="15" t="s">
        <v>155</v>
      </c>
      <c r="C117" s="15">
        <v>2</v>
      </c>
      <c r="D117" s="15" t="s">
        <v>171</v>
      </c>
      <c r="E117" s="15" t="s">
        <v>169</v>
      </c>
      <c r="F117" s="15" t="s">
        <v>206</v>
      </c>
      <c r="G117" s="15" t="s">
        <v>192</v>
      </c>
      <c r="H117" s="15" t="s">
        <v>247</v>
      </c>
      <c r="I117" s="15">
        <v>151</v>
      </c>
      <c r="J117" s="49" t="s">
        <v>306</v>
      </c>
      <c r="K117" s="33">
        <v>79899</v>
      </c>
      <c r="L117" s="34"/>
      <c r="M117" s="34"/>
      <c r="N117" s="34">
        <v>79899</v>
      </c>
      <c r="O117" s="34">
        <v>79899</v>
      </c>
      <c r="P117" s="32">
        <f t="shared" si="7"/>
        <v>100</v>
      </c>
    </row>
    <row r="118" spans="1:16" ht="27" customHeight="1">
      <c r="A118" s="1">
        <v>100</v>
      </c>
      <c r="B118" s="5" t="s">
        <v>155</v>
      </c>
      <c r="C118" s="5">
        <v>2</v>
      </c>
      <c r="D118" s="5" t="s">
        <v>171</v>
      </c>
      <c r="E118" s="5" t="s">
        <v>169</v>
      </c>
      <c r="F118" s="5" t="s">
        <v>207</v>
      </c>
      <c r="G118" s="5" t="s">
        <v>167</v>
      </c>
      <c r="H118" s="5" t="s">
        <v>168</v>
      </c>
      <c r="I118" s="5">
        <v>151</v>
      </c>
      <c r="J118" s="2" t="s">
        <v>230</v>
      </c>
      <c r="K118" s="33">
        <f>K119</f>
        <v>77211.399999999994</v>
      </c>
      <c r="L118" s="33">
        <f>L119</f>
        <v>0</v>
      </c>
      <c r="M118" s="33">
        <f>M119</f>
        <v>0</v>
      </c>
      <c r="N118" s="33">
        <f>N119</f>
        <v>77211.399999999994</v>
      </c>
      <c r="O118" s="33">
        <f>O119</f>
        <v>77211.399999999994</v>
      </c>
      <c r="P118" s="32">
        <f t="shared" si="7"/>
        <v>100</v>
      </c>
    </row>
    <row r="119" spans="1:16" ht="39" customHeight="1">
      <c r="A119" s="1">
        <v>101</v>
      </c>
      <c r="B119" s="5" t="s">
        <v>155</v>
      </c>
      <c r="C119" s="5">
        <v>2</v>
      </c>
      <c r="D119" s="5" t="s">
        <v>171</v>
      </c>
      <c r="E119" s="5" t="s">
        <v>169</v>
      </c>
      <c r="F119" s="5" t="s">
        <v>207</v>
      </c>
      <c r="G119" s="5" t="s">
        <v>192</v>
      </c>
      <c r="H119" s="5" t="s">
        <v>168</v>
      </c>
      <c r="I119" s="5">
        <v>151</v>
      </c>
      <c r="J119" s="49" t="s">
        <v>14</v>
      </c>
      <c r="K119" s="33">
        <v>77211.399999999994</v>
      </c>
      <c r="L119" s="34"/>
      <c r="M119" s="34"/>
      <c r="N119" s="34">
        <v>77211.399999999994</v>
      </c>
      <c r="O119" s="34">
        <v>77211.399999999994</v>
      </c>
      <c r="P119" s="32">
        <f t="shared" si="7"/>
        <v>100</v>
      </c>
    </row>
    <row r="120" spans="1:16" ht="46.5" customHeight="1">
      <c r="A120" s="10">
        <v>102</v>
      </c>
      <c r="B120" s="7" t="s">
        <v>166</v>
      </c>
      <c r="C120" s="7">
        <v>2</v>
      </c>
      <c r="D120" s="7" t="s">
        <v>171</v>
      </c>
      <c r="E120" s="7" t="s">
        <v>171</v>
      </c>
      <c r="F120" s="7" t="s">
        <v>166</v>
      </c>
      <c r="G120" s="7" t="s">
        <v>167</v>
      </c>
      <c r="H120" s="7" t="s">
        <v>168</v>
      </c>
      <c r="I120" s="7">
        <v>151</v>
      </c>
      <c r="J120" s="3" t="s">
        <v>71</v>
      </c>
      <c r="K120" s="32">
        <f>K132+K121+K123+K125+K129+K127</f>
        <v>133007.90000000002</v>
      </c>
      <c r="L120" s="32">
        <f>L132+L121+L123+L125+L129+L127</f>
        <v>0</v>
      </c>
      <c r="M120" s="32">
        <f>M132+M121+M123+M125+M129+M127</f>
        <v>0</v>
      </c>
      <c r="N120" s="32">
        <f>N132+N121+N123+N125+N129+N127</f>
        <v>133007.90000000002</v>
      </c>
      <c r="O120" s="32">
        <f>O132+O121+O123+O125+O129+O127</f>
        <v>132231.50000000003</v>
      </c>
      <c r="P120" s="32">
        <f t="shared" si="7"/>
        <v>99.416275273874717</v>
      </c>
    </row>
    <row r="121" spans="1:16" ht="25.5" customHeight="1">
      <c r="A121" s="1">
        <v>103</v>
      </c>
      <c r="B121" s="43" t="s">
        <v>166</v>
      </c>
      <c r="C121" s="43" t="s">
        <v>208</v>
      </c>
      <c r="D121" s="43" t="s">
        <v>171</v>
      </c>
      <c r="E121" s="43" t="s">
        <v>171</v>
      </c>
      <c r="F121" s="43" t="s">
        <v>46</v>
      </c>
      <c r="G121" s="43" t="s">
        <v>167</v>
      </c>
      <c r="H121" s="43" t="s">
        <v>168</v>
      </c>
      <c r="I121" s="43" t="s">
        <v>211</v>
      </c>
      <c r="J121" s="4" t="s">
        <v>50</v>
      </c>
      <c r="K121" s="33">
        <f>K122</f>
        <v>592.20000000000005</v>
      </c>
      <c r="L121" s="33">
        <f>L122</f>
        <v>0</v>
      </c>
      <c r="M121" s="33">
        <f>M122</f>
        <v>0</v>
      </c>
      <c r="N121" s="33">
        <f>N122</f>
        <v>592.20000000000005</v>
      </c>
      <c r="O121" s="33">
        <f>O122</f>
        <v>592.20000000000005</v>
      </c>
      <c r="P121" s="32">
        <f t="shared" si="7"/>
        <v>100</v>
      </c>
    </row>
    <row r="122" spans="1:16" ht="110.25" customHeight="1">
      <c r="A122" s="1">
        <v>104</v>
      </c>
      <c r="B122" s="43" t="s">
        <v>155</v>
      </c>
      <c r="C122" s="43" t="s">
        <v>208</v>
      </c>
      <c r="D122" s="43" t="s">
        <v>171</v>
      </c>
      <c r="E122" s="43" t="s">
        <v>171</v>
      </c>
      <c r="F122" s="43" t="s">
        <v>46</v>
      </c>
      <c r="G122" s="43" t="s">
        <v>192</v>
      </c>
      <c r="H122" s="43" t="s">
        <v>168</v>
      </c>
      <c r="I122" s="43" t="s">
        <v>211</v>
      </c>
      <c r="J122" s="48" t="s">
        <v>47</v>
      </c>
      <c r="K122" s="33">
        <v>592.20000000000005</v>
      </c>
      <c r="L122" s="32"/>
      <c r="M122" s="32"/>
      <c r="N122" s="33">
        <v>592.20000000000005</v>
      </c>
      <c r="O122" s="33">
        <v>592.20000000000005</v>
      </c>
      <c r="P122" s="32">
        <f t="shared" si="7"/>
        <v>100</v>
      </c>
    </row>
    <row r="123" spans="1:16" ht="29.25" customHeight="1">
      <c r="A123" s="1">
        <v>105</v>
      </c>
      <c r="B123" s="43" t="s">
        <v>155</v>
      </c>
      <c r="C123" s="43" t="s">
        <v>208</v>
      </c>
      <c r="D123" s="43" t="s">
        <v>171</v>
      </c>
      <c r="E123" s="43" t="s">
        <v>171</v>
      </c>
      <c r="F123" s="43" t="s">
        <v>51</v>
      </c>
      <c r="G123" s="43" t="s">
        <v>167</v>
      </c>
      <c r="H123" s="43" t="s">
        <v>168</v>
      </c>
      <c r="I123" s="43" t="s">
        <v>211</v>
      </c>
      <c r="J123" s="48" t="s">
        <v>52</v>
      </c>
      <c r="K123" s="33">
        <f>K124</f>
        <v>923.2</v>
      </c>
      <c r="L123" s="33">
        <f>L124</f>
        <v>0</v>
      </c>
      <c r="M123" s="33">
        <f>M124</f>
        <v>0</v>
      </c>
      <c r="N123" s="33">
        <f>N124</f>
        <v>923.2</v>
      </c>
      <c r="O123" s="33">
        <f>O124</f>
        <v>923.2</v>
      </c>
      <c r="P123" s="32">
        <f t="shared" si="7"/>
        <v>100</v>
      </c>
    </row>
    <row r="124" spans="1:16" ht="29.25" customHeight="1">
      <c r="A124" s="1">
        <v>106</v>
      </c>
      <c r="B124" s="43" t="s">
        <v>155</v>
      </c>
      <c r="C124" s="43" t="s">
        <v>208</v>
      </c>
      <c r="D124" s="43" t="s">
        <v>171</v>
      </c>
      <c r="E124" s="43" t="s">
        <v>171</v>
      </c>
      <c r="F124" s="43" t="s">
        <v>51</v>
      </c>
      <c r="G124" s="43" t="s">
        <v>192</v>
      </c>
      <c r="H124" s="43" t="s">
        <v>168</v>
      </c>
      <c r="I124" s="43" t="s">
        <v>211</v>
      </c>
      <c r="J124" s="48" t="s">
        <v>53</v>
      </c>
      <c r="K124" s="33">
        <v>923.2</v>
      </c>
      <c r="L124" s="32"/>
      <c r="M124" s="32"/>
      <c r="N124" s="33">
        <v>923.2</v>
      </c>
      <c r="O124" s="33">
        <v>923.2</v>
      </c>
      <c r="P124" s="32">
        <f t="shared" si="7"/>
        <v>100</v>
      </c>
    </row>
    <row r="125" spans="1:16" ht="39.75" customHeight="1">
      <c r="A125" s="1">
        <v>107</v>
      </c>
      <c r="B125" s="43" t="s">
        <v>155</v>
      </c>
      <c r="C125" s="43" t="s">
        <v>208</v>
      </c>
      <c r="D125" s="43" t="s">
        <v>171</v>
      </c>
      <c r="E125" s="43" t="s">
        <v>171</v>
      </c>
      <c r="F125" s="43" t="s">
        <v>54</v>
      </c>
      <c r="G125" s="43" t="s">
        <v>167</v>
      </c>
      <c r="H125" s="43" t="s">
        <v>168</v>
      </c>
      <c r="I125" s="43" t="s">
        <v>211</v>
      </c>
      <c r="J125" s="48" t="s">
        <v>55</v>
      </c>
      <c r="K125" s="33">
        <f>K126</f>
        <v>1536.5</v>
      </c>
      <c r="L125" s="33">
        <f>L126</f>
        <v>0</v>
      </c>
      <c r="M125" s="33">
        <f>M126</f>
        <v>0</v>
      </c>
      <c r="N125" s="33">
        <f>N126</f>
        <v>1536.5</v>
      </c>
      <c r="O125" s="33">
        <f>O126</f>
        <v>1536.5</v>
      </c>
      <c r="P125" s="32">
        <f t="shared" si="7"/>
        <v>100</v>
      </c>
    </row>
    <row r="126" spans="1:16" ht="39.75" customHeight="1">
      <c r="A126" s="1">
        <v>108</v>
      </c>
      <c r="B126" s="43" t="s">
        <v>155</v>
      </c>
      <c r="C126" s="43" t="s">
        <v>208</v>
      </c>
      <c r="D126" s="43" t="s">
        <v>171</v>
      </c>
      <c r="E126" s="43" t="s">
        <v>171</v>
      </c>
      <c r="F126" s="43" t="s">
        <v>54</v>
      </c>
      <c r="G126" s="43" t="s">
        <v>192</v>
      </c>
      <c r="H126" s="43" t="s">
        <v>168</v>
      </c>
      <c r="I126" s="43" t="s">
        <v>211</v>
      </c>
      <c r="J126" s="48" t="s">
        <v>56</v>
      </c>
      <c r="K126" s="33">
        <v>1536.5</v>
      </c>
      <c r="L126" s="32"/>
      <c r="M126" s="32"/>
      <c r="N126" s="33">
        <v>1536.5</v>
      </c>
      <c r="O126" s="33">
        <v>1536.5</v>
      </c>
      <c r="P126" s="32">
        <f t="shared" si="7"/>
        <v>100</v>
      </c>
    </row>
    <row r="127" spans="1:16" ht="39.75" customHeight="1">
      <c r="A127" s="1">
        <v>109</v>
      </c>
      <c r="B127" s="43" t="s">
        <v>155</v>
      </c>
      <c r="C127" s="43" t="s">
        <v>208</v>
      </c>
      <c r="D127" s="43" t="s">
        <v>171</v>
      </c>
      <c r="E127" s="43" t="s">
        <v>171</v>
      </c>
      <c r="F127" s="43" t="s">
        <v>93</v>
      </c>
      <c r="G127" s="43" t="s">
        <v>167</v>
      </c>
      <c r="H127" s="43" t="s">
        <v>168</v>
      </c>
      <c r="I127" s="43" t="s">
        <v>211</v>
      </c>
      <c r="J127" s="48" t="s">
        <v>95</v>
      </c>
      <c r="K127" s="33">
        <f>K128</f>
        <v>62.1</v>
      </c>
      <c r="L127" s="33">
        <f>L128</f>
        <v>0</v>
      </c>
      <c r="M127" s="33">
        <f>M128</f>
        <v>0</v>
      </c>
      <c r="N127" s="33">
        <f>N128</f>
        <v>62.1</v>
      </c>
      <c r="O127" s="33">
        <f>O128</f>
        <v>62.1</v>
      </c>
      <c r="P127" s="32">
        <f t="shared" si="7"/>
        <v>100</v>
      </c>
    </row>
    <row r="128" spans="1:16" ht="39.75" customHeight="1">
      <c r="A128" s="1">
        <v>110</v>
      </c>
      <c r="B128" s="43" t="s">
        <v>155</v>
      </c>
      <c r="C128" s="43" t="s">
        <v>208</v>
      </c>
      <c r="D128" s="43" t="s">
        <v>171</v>
      </c>
      <c r="E128" s="43" t="s">
        <v>171</v>
      </c>
      <c r="F128" s="43" t="s">
        <v>93</v>
      </c>
      <c r="G128" s="43" t="s">
        <v>192</v>
      </c>
      <c r="H128" s="43" t="s">
        <v>168</v>
      </c>
      <c r="I128" s="43" t="s">
        <v>211</v>
      </c>
      <c r="J128" s="62" t="s">
        <v>94</v>
      </c>
      <c r="K128" s="33">
        <v>62.1</v>
      </c>
      <c r="L128" s="32"/>
      <c r="M128" s="32"/>
      <c r="N128" s="33">
        <v>62.1</v>
      </c>
      <c r="O128" s="33">
        <v>62.1</v>
      </c>
      <c r="P128" s="32">
        <f t="shared" si="7"/>
        <v>100</v>
      </c>
    </row>
    <row r="129" spans="1:16" ht="39.75" customHeight="1">
      <c r="A129" s="1">
        <v>111</v>
      </c>
      <c r="B129" s="43" t="s">
        <v>155</v>
      </c>
      <c r="C129" s="43" t="s">
        <v>208</v>
      </c>
      <c r="D129" s="43" t="s">
        <v>171</v>
      </c>
      <c r="E129" s="43" t="s">
        <v>171</v>
      </c>
      <c r="F129" s="43" t="s">
        <v>57</v>
      </c>
      <c r="G129" s="43" t="s">
        <v>167</v>
      </c>
      <c r="H129" s="43" t="s">
        <v>168</v>
      </c>
      <c r="I129" s="43" t="s">
        <v>211</v>
      </c>
      <c r="J129" s="48" t="s">
        <v>58</v>
      </c>
      <c r="K129" s="33">
        <f t="shared" ref="K129:O130" si="10">K130</f>
        <v>3513.6</v>
      </c>
      <c r="L129" s="33">
        <f t="shared" si="10"/>
        <v>0</v>
      </c>
      <c r="M129" s="33">
        <f t="shared" si="10"/>
        <v>0</v>
      </c>
      <c r="N129" s="33">
        <f t="shared" si="10"/>
        <v>3513.6</v>
      </c>
      <c r="O129" s="33">
        <f t="shared" si="10"/>
        <v>3513.6</v>
      </c>
      <c r="P129" s="32">
        <f t="shared" si="7"/>
        <v>100.00000000000001</v>
      </c>
    </row>
    <row r="130" spans="1:16" ht="53.25" customHeight="1">
      <c r="A130" s="1">
        <v>112</v>
      </c>
      <c r="B130" s="43" t="s">
        <v>155</v>
      </c>
      <c r="C130" s="43" t="s">
        <v>208</v>
      </c>
      <c r="D130" s="43" t="s">
        <v>171</v>
      </c>
      <c r="E130" s="43" t="s">
        <v>171</v>
      </c>
      <c r="F130" s="43" t="s">
        <v>57</v>
      </c>
      <c r="G130" s="43" t="s">
        <v>192</v>
      </c>
      <c r="H130" s="43" t="s">
        <v>168</v>
      </c>
      <c r="I130" s="43" t="s">
        <v>211</v>
      </c>
      <c r="J130" s="48" t="s">
        <v>59</v>
      </c>
      <c r="K130" s="33">
        <f t="shared" si="10"/>
        <v>3513.6</v>
      </c>
      <c r="L130" s="33">
        <f t="shared" si="10"/>
        <v>0</v>
      </c>
      <c r="M130" s="33">
        <f t="shared" si="10"/>
        <v>0</v>
      </c>
      <c r="N130" s="33">
        <f t="shared" si="10"/>
        <v>3513.6</v>
      </c>
      <c r="O130" s="33">
        <f t="shared" si="10"/>
        <v>3513.6</v>
      </c>
      <c r="P130" s="32">
        <f t="shared" si="7"/>
        <v>100.00000000000001</v>
      </c>
    </row>
    <row r="131" spans="1:16" ht="96" customHeight="1">
      <c r="A131" s="1">
        <v>113</v>
      </c>
      <c r="B131" s="43" t="s">
        <v>155</v>
      </c>
      <c r="C131" s="43" t="s">
        <v>208</v>
      </c>
      <c r="D131" s="43" t="s">
        <v>171</v>
      </c>
      <c r="E131" s="43" t="s">
        <v>171</v>
      </c>
      <c r="F131" s="43" t="s">
        <v>57</v>
      </c>
      <c r="G131" s="43" t="s">
        <v>192</v>
      </c>
      <c r="H131" s="43" t="s">
        <v>147</v>
      </c>
      <c r="I131" s="43" t="s">
        <v>211</v>
      </c>
      <c r="J131" s="60" t="s">
        <v>60</v>
      </c>
      <c r="K131" s="33">
        <v>3513.6</v>
      </c>
      <c r="L131" s="32"/>
      <c r="M131" s="32"/>
      <c r="N131" s="33">
        <v>3513.6</v>
      </c>
      <c r="O131" s="33">
        <v>3513.6</v>
      </c>
      <c r="P131" s="32">
        <f t="shared" si="7"/>
        <v>100.00000000000001</v>
      </c>
    </row>
    <row r="132" spans="1:16" ht="22.5" customHeight="1">
      <c r="A132" s="10">
        <v>114</v>
      </c>
      <c r="B132" s="7" t="s">
        <v>155</v>
      </c>
      <c r="C132" s="7" t="s">
        <v>208</v>
      </c>
      <c r="D132" s="7" t="s">
        <v>171</v>
      </c>
      <c r="E132" s="7" t="s">
        <v>171</v>
      </c>
      <c r="F132" s="7" t="s">
        <v>210</v>
      </c>
      <c r="G132" s="7" t="s">
        <v>167</v>
      </c>
      <c r="H132" s="7" t="s">
        <v>168</v>
      </c>
      <c r="I132" s="7" t="s">
        <v>211</v>
      </c>
      <c r="J132" s="3" t="s">
        <v>309</v>
      </c>
      <c r="K132" s="32">
        <f>K133</f>
        <v>126380.30000000002</v>
      </c>
      <c r="L132" s="32">
        <f>L133</f>
        <v>0</v>
      </c>
      <c r="M132" s="32">
        <f>M133</f>
        <v>0</v>
      </c>
      <c r="N132" s="32">
        <f>N133</f>
        <v>126380.30000000002</v>
      </c>
      <c r="O132" s="32">
        <f>O133</f>
        <v>125603.90000000002</v>
      </c>
      <c r="P132" s="32">
        <f t="shared" si="7"/>
        <v>99.38566374664407</v>
      </c>
    </row>
    <row r="133" spans="1:16" ht="17.25" customHeight="1">
      <c r="A133" s="10">
        <v>115</v>
      </c>
      <c r="B133" s="7" t="s">
        <v>155</v>
      </c>
      <c r="C133" s="7" t="s">
        <v>208</v>
      </c>
      <c r="D133" s="7" t="s">
        <v>171</v>
      </c>
      <c r="E133" s="7" t="s">
        <v>171</v>
      </c>
      <c r="F133" s="7" t="s">
        <v>210</v>
      </c>
      <c r="G133" s="7" t="s">
        <v>192</v>
      </c>
      <c r="H133" s="7" t="s">
        <v>168</v>
      </c>
      <c r="I133" s="7" t="s">
        <v>211</v>
      </c>
      <c r="J133" s="12" t="s">
        <v>310</v>
      </c>
      <c r="K133" s="32">
        <f>K147+K151+K152+K136+K139+K141++K148+K149+K150+K140+K143+K144+K134+K135+K142+K153+K154+K155+K156+K157+K137+K138+K145+K146</f>
        <v>126380.30000000002</v>
      </c>
      <c r="L133" s="32">
        <f>L147+L151+L152+L136+L139+L141++L148+L149+L150+L140+L143+L144+L134+L135+L142+L153+L154+L155+L156+L157+L137+L138+L145+L146</f>
        <v>0</v>
      </c>
      <c r="M133" s="32">
        <f>M147+M151+M152+M136+M139+M141++M148+M149+M150+M140+M143+M144+M134+M135+M142+M153+M154+M155+M156+M157+M137+M138+M145+M146</f>
        <v>0</v>
      </c>
      <c r="N133" s="32">
        <f>N147+N151+N152+N136+N139+N141++N148+N149+N150+N140+N143+N144+N134+N135+N142+N153+N154+N155+N156+N157+N137+N138+N145+N146</f>
        <v>126380.30000000002</v>
      </c>
      <c r="O133" s="32">
        <f>O147+O151+O152+O136+O139+O141++O148+O149+O150+O140+O143+O144+O134+O135+O142+O153+O154+O155+O156+O157+O137+O138+O145+O146</f>
        <v>125603.90000000002</v>
      </c>
      <c r="P133" s="32">
        <f t="shared" si="7"/>
        <v>99.38566374664407</v>
      </c>
    </row>
    <row r="134" spans="1:16" ht="89.25" customHeight="1">
      <c r="A134" s="1">
        <v>116</v>
      </c>
      <c r="B134" s="43" t="s">
        <v>155</v>
      </c>
      <c r="C134" s="43" t="s">
        <v>208</v>
      </c>
      <c r="D134" s="43" t="s">
        <v>171</v>
      </c>
      <c r="E134" s="43" t="s">
        <v>171</v>
      </c>
      <c r="F134" s="43" t="s">
        <v>210</v>
      </c>
      <c r="G134" s="43" t="s">
        <v>192</v>
      </c>
      <c r="H134" s="43" t="s">
        <v>76</v>
      </c>
      <c r="I134" s="43" t="s">
        <v>211</v>
      </c>
      <c r="J134" s="48" t="s">
        <v>77</v>
      </c>
      <c r="K134" s="33">
        <v>2276</v>
      </c>
      <c r="L134" s="33"/>
      <c r="M134" s="33"/>
      <c r="N134" s="33">
        <v>2276</v>
      </c>
      <c r="O134" s="33">
        <v>2276</v>
      </c>
      <c r="P134" s="32">
        <f t="shared" si="7"/>
        <v>100</v>
      </c>
    </row>
    <row r="135" spans="1:16" ht="66.75" customHeight="1">
      <c r="A135" s="1">
        <v>117</v>
      </c>
      <c r="B135" s="43" t="s">
        <v>155</v>
      </c>
      <c r="C135" s="43" t="s">
        <v>208</v>
      </c>
      <c r="D135" s="43" t="s">
        <v>171</v>
      </c>
      <c r="E135" s="43" t="s">
        <v>171</v>
      </c>
      <c r="F135" s="43" t="s">
        <v>210</v>
      </c>
      <c r="G135" s="43" t="s">
        <v>192</v>
      </c>
      <c r="H135" s="43" t="s">
        <v>78</v>
      </c>
      <c r="I135" s="43" t="s">
        <v>211</v>
      </c>
      <c r="J135" s="61" t="s">
        <v>79</v>
      </c>
      <c r="K135" s="33">
        <v>308.2</v>
      </c>
      <c r="L135" s="33"/>
      <c r="M135" s="33"/>
      <c r="N135" s="33">
        <v>308.2</v>
      </c>
      <c r="O135" s="33">
        <v>308.2</v>
      </c>
      <c r="P135" s="32">
        <f t="shared" si="7"/>
        <v>100</v>
      </c>
    </row>
    <row r="136" spans="1:16" ht="76.5" customHeight="1">
      <c r="A136" s="1">
        <v>118</v>
      </c>
      <c r="B136" s="43" t="s">
        <v>155</v>
      </c>
      <c r="C136" s="43" t="s">
        <v>208</v>
      </c>
      <c r="D136" s="43" t="s">
        <v>171</v>
      </c>
      <c r="E136" s="43" t="s">
        <v>171</v>
      </c>
      <c r="F136" s="43" t="s">
        <v>210</v>
      </c>
      <c r="G136" s="43" t="s">
        <v>192</v>
      </c>
      <c r="H136" s="43" t="s">
        <v>16</v>
      </c>
      <c r="I136" s="43" t="s">
        <v>211</v>
      </c>
      <c r="J136" s="45" t="s">
        <v>15</v>
      </c>
      <c r="K136" s="33">
        <v>386.8</v>
      </c>
      <c r="L136" s="33"/>
      <c r="M136" s="33"/>
      <c r="N136" s="33">
        <v>386.8</v>
      </c>
      <c r="O136" s="33">
        <v>386.8</v>
      </c>
      <c r="P136" s="32">
        <f t="shared" si="7"/>
        <v>100</v>
      </c>
    </row>
    <row r="137" spans="1:16" ht="90.75" customHeight="1">
      <c r="A137" s="1">
        <v>119</v>
      </c>
      <c r="B137" s="43" t="s">
        <v>155</v>
      </c>
      <c r="C137" s="43" t="s">
        <v>208</v>
      </c>
      <c r="D137" s="43" t="s">
        <v>171</v>
      </c>
      <c r="E137" s="43" t="s">
        <v>171</v>
      </c>
      <c r="F137" s="43" t="s">
        <v>210</v>
      </c>
      <c r="G137" s="43" t="s">
        <v>192</v>
      </c>
      <c r="H137" s="43" t="s">
        <v>90</v>
      </c>
      <c r="I137" s="43" t="s">
        <v>211</v>
      </c>
      <c r="J137" s="2" t="s">
        <v>124</v>
      </c>
      <c r="K137" s="33">
        <v>42.8</v>
      </c>
      <c r="L137" s="33"/>
      <c r="M137" s="33"/>
      <c r="N137" s="33">
        <v>42.8</v>
      </c>
      <c r="O137" s="33">
        <v>42.8</v>
      </c>
      <c r="P137" s="32">
        <f t="shared" si="7"/>
        <v>100</v>
      </c>
    </row>
    <row r="138" spans="1:16" ht="96" customHeight="1">
      <c r="A138" s="1">
        <v>120</v>
      </c>
      <c r="B138" s="43" t="s">
        <v>155</v>
      </c>
      <c r="C138" s="43" t="s">
        <v>208</v>
      </c>
      <c r="D138" s="43" t="s">
        <v>171</v>
      </c>
      <c r="E138" s="43" t="s">
        <v>171</v>
      </c>
      <c r="F138" s="43" t="s">
        <v>210</v>
      </c>
      <c r="G138" s="43" t="s">
        <v>192</v>
      </c>
      <c r="H138" s="43" t="s">
        <v>116</v>
      </c>
      <c r="I138" s="43" t="s">
        <v>211</v>
      </c>
      <c r="J138" s="68" t="s">
        <v>125</v>
      </c>
      <c r="K138" s="33">
        <v>47.8</v>
      </c>
      <c r="L138" s="33"/>
      <c r="M138" s="33"/>
      <c r="N138" s="33">
        <v>47.8</v>
      </c>
      <c r="O138" s="33">
        <v>47.8</v>
      </c>
      <c r="P138" s="32">
        <f t="shared" si="7"/>
        <v>100</v>
      </c>
    </row>
    <row r="139" spans="1:16" ht="98.25" customHeight="1">
      <c r="A139" s="1">
        <v>121</v>
      </c>
      <c r="B139" s="43" t="s">
        <v>155</v>
      </c>
      <c r="C139" s="43" t="s">
        <v>208</v>
      </c>
      <c r="D139" s="43" t="s">
        <v>171</v>
      </c>
      <c r="E139" s="43" t="s">
        <v>171</v>
      </c>
      <c r="F139" s="43" t="s">
        <v>210</v>
      </c>
      <c r="G139" s="43" t="s">
        <v>192</v>
      </c>
      <c r="H139" s="43" t="s">
        <v>17</v>
      </c>
      <c r="I139" s="43" t="s">
        <v>211</v>
      </c>
      <c r="J139" s="48" t="s">
        <v>126</v>
      </c>
      <c r="K139" s="33">
        <v>12763.5</v>
      </c>
      <c r="L139" s="33"/>
      <c r="M139" s="33"/>
      <c r="N139" s="33">
        <v>12763.5</v>
      </c>
      <c r="O139" s="33">
        <v>12743.6</v>
      </c>
      <c r="P139" s="32">
        <f t="shared" si="7"/>
        <v>99.844086653347432</v>
      </c>
    </row>
    <row r="140" spans="1:16" ht="78" customHeight="1">
      <c r="A140" s="1">
        <v>122</v>
      </c>
      <c r="B140" s="43" t="s">
        <v>155</v>
      </c>
      <c r="C140" s="43" t="s">
        <v>208</v>
      </c>
      <c r="D140" s="43" t="s">
        <v>171</v>
      </c>
      <c r="E140" s="43" t="s">
        <v>171</v>
      </c>
      <c r="F140" s="43" t="s">
        <v>210</v>
      </c>
      <c r="G140" s="43" t="s">
        <v>192</v>
      </c>
      <c r="H140" s="43" t="s">
        <v>48</v>
      </c>
      <c r="I140" s="43" t="s">
        <v>211</v>
      </c>
      <c r="J140" s="59" t="s">
        <v>49</v>
      </c>
      <c r="K140" s="33">
        <v>3910.1</v>
      </c>
      <c r="L140" s="33"/>
      <c r="M140" s="33"/>
      <c r="N140" s="33">
        <v>3910.1</v>
      </c>
      <c r="O140" s="33">
        <v>3582.1</v>
      </c>
      <c r="P140" s="32">
        <f t="shared" si="7"/>
        <v>91.611467737398016</v>
      </c>
    </row>
    <row r="141" spans="1:16" ht="85.5" customHeight="1">
      <c r="A141" s="1">
        <v>123</v>
      </c>
      <c r="B141" s="43" t="s">
        <v>155</v>
      </c>
      <c r="C141" s="43" t="s">
        <v>208</v>
      </c>
      <c r="D141" s="43" t="s">
        <v>171</v>
      </c>
      <c r="E141" s="43" t="s">
        <v>171</v>
      </c>
      <c r="F141" s="43" t="s">
        <v>210</v>
      </c>
      <c r="G141" s="43" t="s">
        <v>192</v>
      </c>
      <c r="H141" s="43" t="s">
        <v>18</v>
      </c>
      <c r="I141" s="43" t="s">
        <v>211</v>
      </c>
      <c r="J141" s="48" t="s">
        <v>19</v>
      </c>
      <c r="K141" s="33">
        <v>3.5</v>
      </c>
      <c r="L141" s="33"/>
      <c r="M141" s="33"/>
      <c r="N141" s="33">
        <v>3.5</v>
      </c>
      <c r="O141" s="33">
        <v>3.5</v>
      </c>
      <c r="P141" s="32">
        <f t="shared" si="7"/>
        <v>99.999999999999986</v>
      </c>
    </row>
    <row r="142" spans="1:16" ht="129.75" customHeight="1">
      <c r="A142" s="1">
        <v>124</v>
      </c>
      <c r="B142" s="43" t="s">
        <v>155</v>
      </c>
      <c r="C142" s="43" t="s">
        <v>208</v>
      </c>
      <c r="D142" s="43" t="s">
        <v>171</v>
      </c>
      <c r="E142" s="43" t="s">
        <v>171</v>
      </c>
      <c r="F142" s="43" t="s">
        <v>210</v>
      </c>
      <c r="G142" s="43" t="s">
        <v>192</v>
      </c>
      <c r="H142" s="43" t="s">
        <v>80</v>
      </c>
      <c r="I142" s="43" t="s">
        <v>211</v>
      </c>
      <c r="J142" s="55" t="s">
        <v>81</v>
      </c>
      <c r="K142" s="33">
        <v>500</v>
      </c>
      <c r="L142" s="33"/>
      <c r="M142" s="33"/>
      <c r="N142" s="33">
        <v>500</v>
      </c>
      <c r="O142" s="33">
        <v>500</v>
      </c>
      <c r="P142" s="32">
        <f t="shared" si="7"/>
        <v>100</v>
      </c>
    </row>
    <row r="143" spans="1:16" ht="99.75" customHeight="1">
      <c r="A143" s="1">
        <v>125</v>
      </c>
      <c r="B143" s="43" t="s">
        <v>155</v>
      </c>
      <c r="C143" s="43" t="s">
        <v>208</v>
      </c>
      <c r="D143" s="43" t="s">
        <v>171</v>
      </c>
      <c r="E143" s="43" t="s">
        <v>171</v>
      </c>
      <c r="F143" s="43" t="s">
        <v>210</v>
      </c>
      <c r="G143" s="43" t="s">
        <v>192</v>
      </c>
      <c r="H143" s="43" t="s">
        <v>61</v>
      </c>
      <c r="I143" s="43" t="s">
        <v>211</v>
      </c>
      <c r="J143" s="48" t="s">
        <v>62</v>
      </c>
      <c r="K143" s="33">
        <v>304.8</v>
      </c>
      <c r="L143" s="33"/>
      <c r="M143" s="33"/>
      <c r="N143" s="33">
        <v>304.8</v>
      </c>
      <c r="O143" s="33">
        <v>304.8</v>
      </c>
      <c r="P143" s="32">
        <f t="shared" si="7"/>
        <v>100</v>
      </c>
    </row>
    <row r="144" spans="1:16" ht="123.75" customHeight="1">
      <c r="A144" s="1">
        <v>126</v>
      </c>
      <c r="B144" s="43" t="s">
        <v>155</v>
      </c>
      <c r="C144" s="43" t="s">
        <v>208</v>
      </c>
      <c r="D144" s="43" t="s">
        <v>171</v>
      </c>
      <c r="E144" s="43" t="s">
        <v>171</v>
      </c>
      <c r="F144" s="43" t="s">
        <v>210</v>
      </c>
      <c r="G144" s="43" t="s">
        <v>192</v>
      </c>
      <c r="H144" s="43" t="s">
        <v>63</v>
      </c>
      <c r="I144" s="43" t="s">
        <v>211</v>
      </c>
      <c r="J144" s="48" t="s">
        <v>64</v>
      </c>
      <c r="K144" s="33">
        <v>436.2</v>
      </c>
      <c r="L144" s="33"/>
      <c r="M144" s="33"/>
      <c r="N144" s="33">
        <v>436.2</v>
      </c>
      <c r="O144" s="33">
        <v>436.2</v>
      </c>
      <c r="P144" s="32">
        <f t="shared" si="7"/>
        <v>100</v>
      </c>
    </row>
    <row r="145" spans="1:17" ht="96.75" customHeight="1">
      <c r="A145" s="1">
        <v>127</v>
      </c>
      <c r="B145" s="43" t="s">
        <v>155</v>
      </c>
      <c r="C145" s="43" t="s">
        <v>208</v>
      </c>
      <c r="D145" s="43" t="s">
        <v>171</v>
      </c>
      <c r="E145" s="43" t="s">
        <v>171</v>
      </c>
      <c r="F145" s="43" t="s">
        <v>210</v>
      </c>
      <c r="G145" s="43" t="s">
        <v>192</v>
      </c>
      <c r="H145" s="43" t="s">
        <v>117</v>
      </c>
      <c r="I145" s="43" t="s">
        <v>211</v>
      </c>
      <c r="J145" s="68" t="s">
        <v>118</v>
      </c>
      <c r="K145" s="33">
        <v>273.3</v>
      </c>
      <c r="L145" s="33"/>
      <c r="M145" s="33"/>
      <c r="N145" s="33">
        <v>273.3</v>
      </c>
      <c r="O145" s="33">
        <v>273.3</v>
      </c>
      <c r="P145" s="32">
        <f t="shared" si="7"/>
        <v>100</v>
      </c>
    </row>
    <row r="146" spans="1:17" ht="78.75" customHeight="1">
      <c r="A146" s="1">
        <v>128</v>
      </c>
      <c r="B146" s="43" t="s">
        <v>155</v>
      </c>
      <c r="C146" s="43" t="s">
        <v>208</v>
      </c>
      <c r="D146" s="43" t="s">
        <v>171</v>
      </c>
      <c r="E146" s="43" t="s">
        <v>171</v>
      </c>
      <c r="F146" s="43" t="s">
        <v>210</v>
      </c>
      <c r="G146" s="43" t="s">
        <v>192</v>
      </c>
      <c r="H146" s="43" t="s">
        <v>91</v>
      </c>
      <c r="I146" s="43" t="s">
        <v>211</v>
      </c>
      <c r="J146" s="68" t="s">
        <v>92</v>
      </c>
      <c r="K146" s="33">
        <v>100</v>
      </c>
      <c r="L146" s="33"/>
      <c r="M146" s="33"/>
      <c r="N146" s="33">
        <v>100</v>
      </c>
      <c r="O146" s="33">
        <v>100</v>
      </c>
      <c r="P146" s="32">
        <f t="shared" si="7"/>
        <v>100</v>
      </c>
    </row>
    <row r="147" spans="1:17" ht="73.5" customHeight="1">
      <c r="A147" s="1">
        <v>129</v>
      </c>
      <c r="B147" s="42" t="s">
        <v>155</v>
      </c>
      <c r="C147" s="42" t="s">
        <v>208</v>
      </c>
      <c r="D147" s="42" t="s">
        <v>171</v>
      </c>
      <c r="E147" s="42" t="s">
        <v>171</v>
      </c>
      <c r="F147" s="42" t="s">
        <v>210</v>
      </c>
      <c r="G147" s="42" t="s">
        <v>192</v>
      </c>
      <c r="H147" s="42" t="s">
        <v>248</v>
      </c>
      <c r="I147" s="42" t="s">
        <v>211</v>
      </c>
      <c r="J147" s="46" t="s">
        <v>281</v>
      </c>
      <c r="K147" s="36">
        <v>207.8</v>
      </c>
      <c r="L147" s="36"/>
      <c r="M147" s="36"/>
      <c r="N147" s="36">
        <v>207.8</v>
      </c>
      <c r="O147" s="36">
        <v>207.8</v>
      </c>
      <c r="P147" s="32">
        <f t="shared" ref="P147:P206" si="11">O147/N147%</f>
        <v>99.999999999999986</v>
      </c>
    </row>
    <row r="148" spans="1:17" ht="73.5" customHeight="1">
      <c r="A148" s="1">
        <v>130</v>
      </c>
      <c r="B148" s="42" t="s">
        <v>155</v>
      </c>
      <c r="C148" s="42" t="s">
        <v>208</v>
      </c>
      <c r="D148" s="42" t="s">
        <v>171</v>
      </c>
      <c r="E148" s="42" t="s">
        <v>171</v>
      </c>
      <c r="F148" s="42" t="s">
        <v>210</v>
      </c>
      <c r="G148" s="42" t="s">
        <v>192</v>
      </c>
      <c r="H148" s="42" t="s">
        <v>20</v>
      </c>
      <c r="I148" s="42" t="s">
        <v>211</v>
      </c>
      <c r="J148" s="47" t="s">
        <v>21</v>
      </c>
      <c r="K148" s="36">
        <v>590</v>
      </c>
      <c r="L148" s="36"/>
      <c r="M148" s="36"/>
      <c r="N148" s="36">
        <v>590</v>
      </c>
      <c r="O148" s="36">
        <v>456.7</v>
      </c>
      <c r="P148" s="32">
        <f t="shared" si="11"/>
        <v>77.406779661016941</v>
      </c>
    </row>
    <row r="149" spans="1:17" ht="73.5" customHeight="1">
      <c r="A149" s="1">
        <v>131</v>
      </c>
      <c r="B149" s="42" t="s">
        <v>155</v>
      </c>
      <c r="C149" s="42" t="s">
        <v>208</v>
      </c>
      <c r="D149" s="42" t="s">
        <v>171</v>
      </c>
      <c r="E149" s="42" t="s">
        <v>171</v>
      </c>
      <c r="F149" s="42" t="s">
        <v>210</v>
      </c>
      <c r="G149" s="42" t="s">
        <v>192</v>
      </c>
      <c r="H149" s="42" t="s">
        <v>22</v>
      </c>
      <c r="I149" s="42" t="s">
        <v>211</v>
      </c>
      <c r="J149" s="48" t="s">
        <v>23</v>
      </c>
      <c r="K149" s="36">
        <v>328.8</v>
      </c>
      <c r="L149" s="36"/>
      <c r="M149" s="36"/>
      <c r="N149" s="36">
        <v>328.8</v>
      </c>
      <c r="O149" s="36">
        <v>328.8</v>
      </c>
      <c r="P149" s="32">
        <f t="shared" si="11"/>
        <v>100</v>
      </c>
    </row>
    <row r="150" spans="1:17" ht="81.75" customHeight="1">
      <c r="A150" s="1">
        <v>132</v>
      </c>
      <c r="B150" s="42" t="s">
        <v>155</v>
      </c>
      <c r="C150" s="42" t="s">
        <v>208</v>
      </c>
      <c r="D150" s="42" t="s">
        <v>171</v>
      </c>
      <c r="E150" s="42" t="s">
        <v>171</v>
      </c>
      <c r="F150" s="42" t="s">
        <v>210</v>
      </c>
      <c r="G150" s="42" t="s">
        <v>192</v>
      </c>
      <c r="H150" s="42" t="s">
        <v>24</v>
      </c>
      <c r="I150" s="42" t="s">
        <v>211</v>
      </c>
      <c r="J150" s="48" t="s">
        <v>25</v>
      </c>
      <c r="K150" s="36">
        <v>232.8</v>
      </c>
      <c r="L150" s="36"/>
      <c r="M150" s="36"/>
      <c r="N150" s="36">
        <v>232.8</v>
      </c>
      <c r="O150" s="36">
        <v>232.8</v>
      </c>
      <c r="P150" s="32">
        <f t="shared" si="11"/>
        <v>99.999999999999986</v>
      </c>
    </row>
    <row r="151" spans="1:17" s="22" customFormat="1" ht="132.75" customHeight="1">
      <c r="A151" s="1">
        <v>133</v>
      </c>
      <c r="B151" s="15" t="s">
        <v>155</v>
      </c>
      <c r="C151" s="15" t="s">
        <v>208</v>
      </c>
      <c r="D151" s="15" t="s">
        <v>171</v>
      </c>
      <c r="E151" s="15" t="s">
        <v>171</v>
      </c>
      <c r="F151" s="15" t="s">
        <v>210</v>
      </c>
      <c r="G151" s="15" t="s">
        <v>192</v>
      </c>
      <c r="H151" s="15" t="s">
        <v>250</v>
      </c>
      <c r="I151" s="15" t="s">
        <v>211</v>
      </c>
      <c r="J151" s="49" t="s">
        <v>283</v>
      </c>
      <c r="K151" s="36">
        <v>86511.4</v>
      </c>
      <c r="L151" s="36"/>
      <c r="M151" s="36"/>
      <c r="N151" s="36">
        <v>86511.4</v>
      </c>
      <c r="O151" s="36">
        <v>86511.4</v>
      </c>
      <c r="P151" s="32">
        <f t="shared" si="11"/>
        <v>100</v>
      </c>
    </row>
    <row r="152" spans="1:17" s="22" customFormat="1" ht="108.75" customHeight="1">
      <c r="A152" s="28">
        <v>134</v>
      </c>
      <c r="B152" s="15" t="s">
        <v>155</v>
      </c>
      <c r="C152" s="15" t="s">
        <v>208</v>
      </c>
      <c r="D152" s="15" t="s">
        <v>171</v>
      </c>
      <c r="E152" s="15" t="s">
        <v>171</v>
      </c>
      <c r="F152" s="15" t="s">
        <v>210</v>
      </c>
      <c r="G152" s="15" t="s">
        <v>192</v>
      </c>
      <c r="H152" s="15" t="s">
        <v>249</v>
      </c>
      <c r="I152" s="15" t="s">
        <v>211</v>
      </c>
      <c r="J152" s="49" t="s">
        <v>282</v>
      </c>
      <c r="K152" s="36">
        <v>77</v>
      </c>
      <c r="L152" s="36"/>
      <c r="M152" s="36"/>
      <c r="N152" s="36">
        <v>77</v>
      </c>
      <c r="O152" s="36">
        <v>77</v>
      </c>
      <c r="P152" s="32">
        <f t="shared" si="11"/>
        <v>100</v>
      </c>
    </row>
    <row r="153" spans="1:17" s="22" customFormat="1" ht="71.25" customHeight="1">
      <c r="A153" s="28">
        <v>135</v>
      </c>
      <c r="B153" s="15" t="s">
        <v>155</v>
      </c>
      <c r="C153" s="15" t="s">
        <v>208</v>
      </c>
      <c r="D153" s="15" t="s">
        <v>171</v>
      </c>
      <c r="E153" s="15" t="s">
        <v>171</v>
      </c>
      <c r="F153" s="15" t="s">
        <v>210</v>
      </c>
      <c r="G153" s="15" t="s">
        <v>192</v>
      </c>
      <c r="H153" s="15" t="s">
        <v>82</v>
      </c>
      <c r="I153" s="15" t="s">
        <v>211</v>
      </c>
      <c r="J153" s="48" t="s">
        <v>127</v>
      </c>
      <c r="K153" s="36">
        <v>1644.1</v>
      </c>
      <c r="L153" s="36"/>
      <c r="M153" s="36"/>
      <c r="N153" s="36">
        <v>1644.1</v>
      </c>
      <c r="O153" s="36">
        <v>1641.6</v>
      </c>
      <c r="P153" s="32">
        <f t="shared" si="11"/>
        <v>99.847941122802752</v>
      </c>
    </row>
    <row r="154" spans="1:17" s="22" customFormat="1" ht="205.5" customHeight="1">
      <c r="A154" s="28">
        <v>136</v>
      </c>
      <c r="B154" s="15" t="s">
        <v>155</v>
      </c>
      <c r="C154" s="15" t="s">
        <v>208</v>
      </c>
      <c r="D154" s="15" t="s">
        <v>171</v>
      </c>
      <c r="E154" s="15" t="s">
        <v>171</v>
      </c>
      <c r="F154" s="15" t="s">
        <v>210</v>
      </c>
      <c r="G154" s="15" t="s">
        <v>192</v>
      </c>
      <c r="H154" s="15" t="s">
        <v>83</v>
      </c>
      <c r="I154" s="15" t="s">
        <v>211</v>
      </c>
      <c r="J154" s="48" t="s">
        <v>84</v>
      </c>
      <c r="K154" s="36">
        <v>4400</v>
      </c>
      <c r="L154" s="36"/>
      <c r="M154" s="36"/>
      <c r="N154" s="36">
        <v>4400</v>
      </c>
      <c r="O154" s="36">
        <v>4400</v>
      </c>
      <c r="P154" s="32">
        <f t="shared" si="11"/>
        <v>100</v>
      </c>
    </row>
    <row r="155" spans="1:17" s="22" customFormat="1" ht="81" customHeight="1">
      <c r="A155" s="28">
        <v>137</v>
      </c>
      <c r="B155" s="15" t="s">
        <v>155</v>
      </c>
      <c r="C155" s="15" t="s">
        <v>208</v>
      </c>
      <c r="D155" s="15" t="s">
        <v>171</v>
      </c>
      <c r="E155" s="15" t="s">
        <v>171</v>
      </c>
      <c r="F155" s="15" t="s">
        <v>210</v>
      </c>
      <c r="G155" s="15" t="s">
        <v>192</v>
      </c>
      <c r="H155" s="15" t="s">
        <v>85</v>
      </c>
      <c r="I155" s="15" t="s">
        <v>211</v>
      </c>
      <c r="J155" s="48" t="s">
        <v>128</v>
      </c>
      <c r="K155" s="36">
        <v>2378.1999999999998</v>
      </c>
      <c r="L155" s="36"/>
      <c r="M155" s="36"/>
      <c r="N155" s="36">
        <v>2378.1999999999998</v>
      </c>
      <c r="O155" s="36">
        <v>2378.1999999999998</v>
      </c>
      <c r="P155" s="32">
        <f t="shared" si="11"/>
        <v>100.00000000000001</v>
      </c>
    </row>
    <row r="156" spans="1:17" s="22" customFormat="1" ht="134.25" customHeight="1">
      <c r="A156" s="28">
        <v>138</v>
      </c>
      <c r="B156" s="15" t="s">
        <v>155</v>
      </c>
      <c r="C156" s="15" t="s">
        <v>208</v>
      </c>
      <c r="D156" s="15" t="s">
        <v>171</v>
      </c>
      <c r="E156" s="15" t="s">
        <v>171</v>
      </c>
      <c r="F156" s="15" t="s">
        <v>210</v>
      </c>
      <c r="G156" s="15" t="s">
        <v>192</v>
      </c>
      <c r="H156" s="15" t="s">
        <v>86</v>
      </c>
      <c r="I156" s="15" t="s">
        <v>211</v>
      </c>
      <c r="J156" s="48" t="s">
        <v>87</v>
      </c>
      <c r="K156" s="36">
        <v>8000</v>
      </c>
      <c r="L156" s="36"/>
      <c r="M156" s="36"/>
      <c r="N156" s="36">
        <v>8000</v>
      </c>
      <c r="O156" s="36">
        <v>7707.3</v>
      </c>
      <c r="P156" s="32">
        <f t="shared" si="11"/>
        <v>96.341250000000002</v>
      </c>
    </row>
    <row r="157" spans="1:17" s="22" customFormat="1" ht="109.5" customHeight="1">
      <c r="A157" s="28">
        <v>139</v>
      </c>
      <c r="B157" s="15" t="s">
        <v>155</v>
      </c>
      <c r="C157" s="15" t="s">
        <v>208</v>
      </c>
      <c r="D157" s="15" t="s">
        <v>171</v>
      </c>
      <c r="E157" s="15" t="s">
        <v>171</v>
      </c>
      <c r="F157" s="15" t="s">
        <v>210</v>
      </c>
      <c r="G157" s="15" t="s">
        <v>192</v>
      </c>
      <c r="H157" s="15" t="s">
        <v>88</v>
      </c>
      <c r="I157" s="15" t="s">
        <v>211</v>
      </c>
      <c r="J157" s="48" t="s">
        <v>89</v>
      </c>
      <c r="K157" s="36">
        <v>657.2</v>
      </c>
      <c r="L157" s="36"/>
      <c r="M157" s="36"/>
      <c r="N157" s="36">
        <v>657.2</v>
      </c>
      <c r="O157" s="36">
        <v>657.2</v>
      </c>
      <c r="P157" s="32">
        <f t="shared" si="11"/>
        <v>100</v>
      </c>
    </row>
    <row r="158" spans="1:17" ht="27.75" customHeight="1">
      <c r="A158" s="10">
        <v>140</v>
      </c>
      <c r="B158" s="7" t="s">
        <v>155</v>
      </c>
      <c r="C158" s="7">
        <v>2</v>
      </c>
      <c r="D158" s="7" t="s">
        <v>171</v>
      </c>
      <c r="E158" s="7" t="s">
        <v>193</v>
      </c>
      <c r="F158" s="7" t="s">
        <v>166</v>
      </c>
      <c r="G158" s="7" t="s">
        <v>167</v>
      </c>
      <c r="H158" s="7" t="s">
        <v>168</v>
      </c>
      <c r="I158" s="7">
        <v>151</v>
      </c>
      <c r="J158" s="3" t="s">
        <v>191</v>
      </c>
      <c r="K158" s="37">
        <f>K159+K161+K163+K190+K180+K185+K182+K188</f>
        <v>282934.40000000002</v>
      </c>
      <c r="L158" s="37">
        <f>L159+L161+L163+L190+L180+L185+L182+L188</f>
        <v>0</v>
      </c>
      <c r="M158" s="37">
        <f>M159+M161+M163+M190+M180+M185+M182+M188</f>
        <v>0</v>
      </c>
      <c r="N158" s="37">
        <f>N159+N161+N163+N190+N180+N185+N182+N188</f>
        <v>284492.80000000005</v>
      </c>
      <c r="O158" s="37">
        <f>O159+O161+O163+O190+O180+O185+O182+O188</f>
        <v>278164</v>
      </c>
      <c r="P158" s="32">
        <f t="shared" si="11"/>
        <v>97.77540943039682</v>
      </c>
    </row>
    <row r="159" spans="1:17" ht="39" customHeight="1">
      <c r="A159" s="1">
        <v>141</v>
      </c>
      <c r="B159" s="5" t="s">
        <v>155</v>
      </c>
      <c r="C159" s="5" t="s">
        <v>208</v>
      </c>
      <c r="D159" s="5" t="s">
        <v>171</v>
      </c>
      <c r="E159" s="5" t="s">
        <v>193</v>
      </c>
      <c r="F159" s="5" t="s">
        <v>158</v>
      </c>
      <c r="G159" s="5" t="s">
        <v>167</v>
      </c>
      <c r="H159" s="5" t="s">
        <v>168</v>
      </c>
      <c r="I159" s="5" t="s">
        <v>211</v>
      </c>
      <c r="J159" s="2" t="s">
        <v>264</v>
      </c>
      <c r="K159" s="36">
        <f>K160</f>
        <v>1.9</v>
      </c>
      <c r="L159" s="36">
        <f>L160</f>
        <v>0</v>
      </c>
      <c r="M159" s="36">
        <f>M160</f>
        <v>0</v>
      </c>
      <c r="N159" s="36">
        <f>N160</f>
        <v>1.9</v>
      </c>
      <c r="O159" s="36">
        <f>O160</f>
        <v>1.9</v>
      </c>
      <c r="P159" s="32">
        <f t="shared" si="11"/>
        <v>100</v>
      </c>
    </row>
    <row r="160" spans="1:17" ht="51.75" customHeight="1">
      <c r="A160" s="28">
        <v>142</v>
      </c>
      <c r="B160" s="15" t="s">
        <v>155</v>
      </c>
      <c r="C160" s="15" t="s">
        <v>208</v>
      </c>
      <c r="D160" s="15" t="s">
        <v>171</v>
      </c>
      <c r="E160" s="15" t="s">
        <v>193</v>
      </c>
      <c r="F160" s="15" t="s">
        <v>158</v>
      </c>
      <c r="G160" s="15" t="s">
        <v>192</v>
      </c>
      <c r="H160" s="15" t="s">
        <v>168</v>
      </c>
      <c r="I160" s="15" t="s">
        <v>211</v>
      </c>
      <c r="J160" s="72" t="s">
        <v>265</v>
      </c>
      <c r="K160" s="36">
        <v>1.9</v>
      </c>
      <c r="L160" s="36"/>
      <c r="M160" s="36"/>
      <c r="N160" s="36">
        <v>1.9</v>
      </c>
      <c r="O160" s="36">
        <v>1.9</v>
      </c>
      <c r="P160" s="32">
        <f t="shared" si="11"/>
        <v>100</v>
      </c>
      <c r="Q160" s="11" t="s">
        <v>299</v>
      </c>
    </row>
    <row r="161" spans="1:16" s="22" customFormat="1" ht="27" customHeight="1">
      <c r="A161" s="1">
        <v>143</v>
      </c>
      <c r="B161" s="15" t="s">
        <v>155</v>
      </c>
      <c r="C161" s="15" t="s">
        <v>208</v>
      </c>
      <c r="D161" s="15" t="s">
        <v>171</v>
      </c>
      <c r="E161" s="15" t="s">
        <v>193</v>
      </c>
      <c r="F161" s="15" t="s">
        <v>203</v>
      </c>
      <c r="G161" s="15" t="s">
        <v>167</v>
      </c>
      <c r="H161" s="15" t="s">
        <v>168</v>
      </c>
      <c r="I161" s="15" t="s">
        <v>211</v>
      </c>
      <c r="J161" s="26" t="s">
        <v>270</v>
      </c>
      <c r="K161" s="36">
        <f>K162</f>
        <v>518.1</v>
      </c>
      <c r="L161" s="36">
        <f>L162</f>
        <v>0</v>
      </c>
      <c r="M161" s="36">
        <f>M162</f>
        <v>0</v>
      </c>
      <c r="N161" s="36">
        <f>N162</f>
        <v>518.1</v>
      </c>
      <c r="O161" s="36">
        <f>O162</f>
        <v>518.1</v>
      </c>
      <c r="P161" s="32">
        <f t="shared" si="11"/>
        <v>100</v>
      </c>
    </row>
    <row r="162" spans="1:16" s="22" customFormat="1" ht="39" customHeight="1">
      <c r="A162" s="28">
        <v>144</v>
      </c>
      <c r="B162" s="15" t="s">
        <v>155</v>
      </c>
      <c r="C162" s="15" t="s">
        <v>208</v>
      </c>
      <c r="D162" s="15" t="s">
        <v>171</v>
      </c>
      <c r="E162" s="15" t="s">
        <v>193</v>
      </c>
      <c r="F162" s="15" t="s">
        <v>203</v>
      </c>
      <c r="G162" s="15" t="s">
        <v>192</v>
      </c>
      <c r="H162" s="15" t="s">
        <v>168</v>
      </c>
      <c r="I162" s="15" t="s">
        <v>211</v>
      </c>
      <c r="J162" s="26" t="s">
        <v>271</v>
      </c>
      <c r="K162" s="36">
        <v>518.1</v>
      </c>
      <c r="L162" s="36"/>
      <c r="M162" s="36"/>
      <c r="N162" s="36">
        <v>518.1</v>
      </c>
      <c r="O162" s="36">
        <v>518.1</v>
      </c>
      <c r="P162" s="32">
        <f t="shared" si="11"/>
        <v>100</v>
      </c>
    </row>
    <row r="163" spans="1:16" s="17" customFormat="1" ht="25.5" customHeight="1">
      <c r="A163" s="1">
        <v>145</v>
      </c>
      <c r="B163" s="16" t="s">
        <v>155</v>
      </c>
      <c r="C163" s="16" t="s">
        <v>208</v>
      </c>
      <c r="D163" s="16" t="s">
        <v>171</v>
      </c>
      <c r="E163" s="16" t="s">
        <v>193</v>
      </c>
      <c r="F163" s="16" t="s">
        <v>213</v>
      </c>
      <c r="G163" s="16" t="s">
        <v>167</v>
      </c>
      <c r="H163" s="16" t="s">
        <v>168</v>
      </c>
      <c r="I163" s="16" t="s">
        <v>211</v>
      </c>
      <c r="J163" s="27" t="s">
        <v>311</v>
      </c>
      <c r="K163" s="38">
        <f>K164+K167+K168+K169+K170+K171+K172+K173+K174+K175+K176+K177+K178+K179+K165+K166</f>
        <v>240811.1</v>
      </c>
      <c r="L163" s="38">
        <f>L164+L167+L168+L169+L170+L171+L172+L173+L174+L175+L176+L177+L178+L179+L165+L166</f>
        <v>0</v>
      </c>
      <c r="M163" s="38">
        <f>M164+M167+M168+M169+M170+M171+M172+M173+M174+M175+M176+M177+M178+M179+M165+M166</f>
        <v>0</v>
      </c>
      <c r="N163" s="38">
        <f>N164+N167+N168+N169+N170+N171+N172+N173+N174+N175+N176+N177+N178+N179+N165+N166</f>
        <v>242054.00000000003</v>
      </c>
      <c r="O163" s="38">
        <f>O164+O167+O168+O169+O170+O171+O172+O173+O174+O175+O176+O177+O178+O179+O165+O166</f>
        <v>236007.30000000002</v>
      </c>
      <c r="P163" s="32">
        <f t="shared" si="11"/>
        <v>97.501921058937256</v>
      </c>
    </row>
    <row r="164" spans="1:16" s="22" customFormat="1" ht="153.75" customHeight="1">
      <c r="A164" s="28">
        <v>146</v>
      </c>
      <c r="B164" s="15" t="s">
        <v>155</v>
      </c>
      <c r="C164" s="15" t="s">
        <v>208</v>
      </c>
      <c r="D164" s="15" t="s">
        <v>171</v>
      </c>
      <c r="E164" s="15" t="s">
        <v>193</v>
      </c>
      <c r="F164" s="15" t="s">
        <v>213</v>
      </c>
      <c r="G164" s="15" t="s">
        <v>192</v>
      </c>
      <c r="H164" s="15" t="s">
        <v>253</v>
      </c>
      <c r="I164" s="15" t="s">
        <v>211</v>
      </c>
      <c r="J164" s="50" t="s">
        <v>314</v>
      </c>
      <c r="K164" s="36">
        <v>16606.3</v>
      </c>
      <c r="L164" s="36"/>
      <c r="M164" s="36"/>
      <c r="N164" s="36">
        <v>16657.099999999999</v>
      </c>
      <c r="O164" s="36">
        <v>16615.599999999999</v>
      </c>
      <c r="P164" s="32">
        <f t="shared" si="11"/>
        <v>99.750856991913352</v>
      </c>
    </row>
    <row r="165" spans="1:16" s="22" customFormat="1" ht="123" customHeight="1">
      <c r="A165" s="28">
        <v>147</v>
      </c>
      <c r="B165" s="15" t="s">
        <v>155</v>
      </c>
      <c r="C165" s="15" t="s">
        <v>208</v>
      </c>
      <c r="D165" s="15" t="s">
        <v>171</v>
      </c>
      <c r="E165" s="15" t="s">
        <v>193</v>
      </c>
      <c r="F165" s="15" t="s">
        <v>213</v>
      </c>
      <c r="G165" s="15" t="s">
        <v>192</v>
      </c>
      <c r="H165" s="15" t="s">
        <v>119</v>
      </c>
      <c r="I165" s="15" t="s">
        <v>211</v>
      </c>
      <c r="J165" s="50" t="s">
        <v>1</v>
      </c>
      <c r="K165" s="36">
        <v>94.2</v>
      </c>
      <c r="L165" s="36"/>
      <c r="M165" s="36"/>
      <c r="N165" s="36">
        <v>94.2</v>
      </c>
      <c r="O165" s="36">
        <v>94.2</v>
      </c>
      <c r="P165" s="32">
        <f t="shared" si="11"/>
        <v>100</v>
      </c>
    </row>
    <row r="166" spans="1:16" s="22" customFormat="1" ht="108" customHeight="1">
      <c r="A166" s="28">
        <v>148</v>
      </c>
      <c r="B166" s="15" t="s">
        <v>155</v>
      </c>
      <c r="C166" s="15" t="s">
        <v>208</v>
      </c>
      <c r="D166" s="15" t="s">
        <v>171</v>
      </c>
      <c r="E166" s="15" t="s">
        <v>193</v>
      </c>
      <c r="F166" s="15" t="s">
        <v>213</v>
      </c>
      <c r="G166" s="15" t="s">
        <v>192</v>
      </c>
      <c r="H166" s="15" t="s">
        <v>298</v>
      </c>
      <c r="I166" s="15" t="s">
        <v>211</v>
      </c>
      <c r="J166" s="50" t="s">
        <v>323</v>
      </c>
      <c r="K166" s="36">
        <v>13.4</v>
      </c>
      <c r="L166" s="36"/>
      <c r="M166" s="36"/>
      <c r="N166" s="36">
        <v>20.9</v>
      </c>
      <c r="O166" s="36">
        <v>20.9</v>
      </c>
      <c r="P166" s="32">
        <f t="shared" si="11"/>
        <v>100</v>
      </c>
    </row>
    <row r="167" spans="1:16" s="22" customFormat="1" ht="177" customHeight="1">
      <c r="A167" s="28">
        <v>149</v>
      </c>
      <c r="B167" s="15" t="s">
        <v>155</v>
      </c>
      <c r="C167" s="15" t="s">
        <v>208</v>
      </c>
      <c r="D167" s="15" t="s">
        <v>171</v>
      </c>
      <c r="E167" s="15" t="s">
        <v>193</v>
      </c>
      <c r="F167" s="15" t="s">
        <v>213</v>
      </c>
      <c r="G167" s="15" t="s">
        <v>192</v>
      </c>
      <c r="H167" s="15" t="s">
        <v>260</v>
      </c>
      <c r="I167" s="15" t="s">
        <v>211</v>
      </c>
      <c r="J167" s="50" t="s">
        <v>322</v>
      </c>
      <c r="K167" s="36">
        <v>5102.1000000000004</v>
      </c>
      <c r="L167" s="36"/>
      <c r="M167" s="36"/>
      <c r="N167" s="36">
        <v>5102.1000000000004</v>
      </c>
      <c r="O167" s="36">
        <v>5102.1000000000004</v>
      </c>
      <c r="P167" s="32">
        <f t="shared" si="11"/>
        <v>100</v>
      </c>
    </row>
    <row r="168" spans="1:16" s="22" customFormat="1" ht="74.25" customHeight="1">
      <c r="A168" s="28">
        <v>150</v>
      </c>
      <c r="B168" s="15" t="s">
        <v>155</v>
      </c>
      <c r="C168" s="15" t="s">
        <v>208</v>
      </c>
      <c r="D168" s="15" t="s">
        <v>171</v>
      </c>
      <c r="E168" s="15" t="s">
        <v>193</v>
      </c>
      <c r="F168" s="15" t="s">
        <v>213</v>
      </c>
      <c r="G168" s="15" t="s">
        <v>192</v>
      </c>
      <c r="H168" s="15" t="s">
        <v>262</v>
      </c>
      <c r="I168" s="15" t="s">
        <v>211</v>
      </c>
      <c r="J168" s="50" t="s">
        <v>293</v>
      </c>
      <c r="K168" s="36">
        <v>43.7</v>
      </c>
      <c r="L168" s="36"/>
      <c r="M168" s="36"/>
      <c r="N168" s="36">
        <v>43.7</v>
      </c>
      <c r="O168" s="36">
        <v>33.9</v>
      </c>
      <c r="P168" s="32">
        <f t="shared" si="11"/>
        <v>77.574370709382137</v>
      </c>
    </row>
    <row r="169" spans="1:16" s="22" customFormat="1" ht="123.75" customHeight="1">
      <c r="A169" s="28">
        <v>151</v>
      </c>
      <c r="B169" s="15" t="s">
        <v>155</v>
      </c>
      <c r="C169" s="15" t="s">
        <v>208</v>
      </c>
      <c r="D169" s="15" t="s">
        <v>171</v>
      </c>
      <c r="E169" s="15" t="s">
        <v>193</v>
      </c>
      <c r="F169" s="15" t="s">
        <v>213</v>
      </c>
      <c r="G169" s="15" t="s">
        <v>192</v>
      </c>
      <c r="H169" s="15" t="s">
        <v>258</v>
      </c>
      <c r="I169" s="15" t="s">
        <v>211</v>
      </c>
      <c r="J169" s="50" t="s">
        <v>286</v>
      </c>
      <c r="K169" s="36">
        <v>2993</v>
      </c>
      <c r="L169" s="39"/>
      <c r="M169" s="39"/>
      <c r="N169" s="39">
        <v>2993</v>
      </c>
      <c r="O169" s="39">
        <v>2943</v>
      </c>
      <c r="P169" s="32">
        <f t="shared" si="11"/>
        <v>98.329435349148014</v>
      </c>
    </row>
    <row r="170" spans="1:16" s="22" customFormat="1" ht="137.25" customHeight="1">
      <c r="A170" s="28">
        <v>152</v>
      </c>
      <c r="B170" s="15" t="s">
        <v>155</v>
      </c>
      <c r="C170" s="15" t="s">
        <v>208</v>
      </c>
      <c r="D170" s="15" t="s">
        <v>171</v>
      </c>
      <c r="E170" s="15" t="s">
        <v>193</v>
      </c>
      <c r="F170" s="15" t="s">
        <v>213</v>
      </c>
      <c r="G170" s="15" t="s">
        <v>192</v>
      </c>
      <c r="H170" s="15" t="s">
        <v>252</v>
      </c>
      <c r="I170" s="15" t="s">
        <v>211</v>
      </c>
      <c r="J170" s="50" t="s">
        <v>324</v>
      </c>
      <c r="K170" s="36">
        <v>599.4</v>
      </c>
      <c r="L170" s="36"/>
      <c r="M170" s="36"/>
      <c r="N170" s="36">
        <v>599.4</v>
      </c>
      <c r="O170" s="36">
        <v>0</v>
      </c>
      <c r="P170" s="32">
        <f t="shared" si="11"/>
        <v>0</v>
      </c>
    </row>
    <row r="171" spans="1:16" s="22" customFormat="1" ht="87" customHeight="1">
      <c r="A171" s="28">
        <v>153</v>
      </c>
      <c r="B171" s="15" t="s">
        <v>155</v>
      </c>
      <c r="C171" s="15" t="s">
        <v>208</v>
      </c>
      <c r="D171" s="15" t="s">
        <v>171</v>
      </c>
      <c r="E171" s="15" t="s">
        <v>193</v>
      </c>
      <c r="F171" s="15" t="s">
        <v>213</v>
      </c>
      <c r="G171" s="15" t="s">
        <v>192</v>
      </c>
      <c r="H171" s="15" t="s">
        <v>263</v>
      </c>
      <c r="I171" s="15" t="s">
        <v>211</v>
      </c>
      <c r="J171" s="50" t="s">
        <v>296</v>
      </c>
      <c r="K171" s="36">
        <v>44.2</v>
      </c>
      <c r="L171" s="36"/>
      <c r="M171" s="36"/>
      <c r="N171" s="36">
        <v>44.2</v>
      </c>
      <c r="O171" s="36">
        <v>43.5</v>
      </c>
      <c r="P171" s="32">
        <f t="shared" si="11"/>
        <v>98.41628959276018</v>
      </c>
    </row>
    <row r="172" spans="1:16" s="22" customFormat="1" ht="116.25" customHeight="1">
      <c r="A172" s="28">
        <v>154</v>
      </c>
      <c r="B172" s="15" t="s">
        <v>155</v>
      </c>
      <c r="C172" s="15" t="s">
        <v>208</v>
      </c>
      <c r="D172" s="15" t="s">
        <v>171</v>
      </c>
      <c r="E172" s="15" t="s">
        <v>193</v>
      </c>
      <c r="F172" s="15" t="s">
        <v>213</v>
      </c>
      <c r="G172" s="15" t="s">
        <v>192</v>
      </c>
      <c r="H172" s="15" t="s">
        <v>261</v>
      </c>
      <c r="I172" s="15" t="s">
        <v>211</v>
      </c>
      <c r="J172" s="50" t="s">
        <v>292</v>
      </c>
      <c r="K172" s="36">
        <v>1280.0999999999999</v>
      </c>
      <c r="L172" s="36"/>
      <c r="M172" s="36"/>
      <c r="N172" s="36">
        <v>1280.0999999999999</v>
      </c>
      <c r="O172" s="36">
        <v>1280.0999999999999</v>
      </c>
      <c r="P172" s="32">
        <f t="shared" si="11"/>
        <v>100</v>
      </c>
    </row>
    <row r="173" spans="1:16" s="22" customFormat="1" ht="158.25" customHeight="1">
      <c r="A173" s="28">
        <v>155</v>
      </c>
      <c r="B173" s="15" t="s">
        <v>155</v>
      </c>
      <c r="C173" s="15" t="s">
        <v>208</v>
      </c>
      <c r="D173" s="15" t="s">
        <v>171</v>
      </c>
      <c r="E173" s="15" t="s">
        <v>193</v>
      </c>
      <c r="F173" s="15" t="s">
        <v>213</v>
      </c>
      <c r="G173" s="15" t="s">
        <v>192</v>
      </c>
      <c r="H173" s="15" t="s">
        <v>257</v>
      </c>
      <c r="I173" s="15" t="s">
        <v>211</v>
      </c>
      <c r="J173" s="50" t="s">
        <v>319</v>
      </c>
      <c r="K173" s="36">
        <v>175.5</v>
      </c>
      <c r="L173" s="39"/>
      <c r="M173" s="39"/>
      <c r="N173" s="39">
        <v>175.5</v>
      </c>
      <c r="O173" s="39">
        <v>156.30000000000001</v>
      </c>
      <c r="P173" s="32">
        <f t="shared" si="11"/>
        <v>89.05982905982907</v>
      </c>
    </row>
    <row r="174" spans="1:16" s="22" customFormat="1" ht="172.5" customHeight="1">
      <c r="A174" s="28">
        <v>156</v>
      </c>
      <c r="B174" s="15" t="s">
        <v>155</v>
      </c>
      <c r="C174" s="15" t="s">
        <v>208</v>
      </c>
      <c r="D174" s="15" t="s">
        <v>171</v>
      </c>
      <c r="E174" s="15" t="s">
        <v>193</v>
      </c>
      <c r="F174" s="15" t="s">
        <v>213</v>
      </c>
      <c r="G174" s="15" t="s">
        <v>192</v>
      </c>
      <c r="H174" s="15" t="s">
        <v>254</v>
      </c>
      <c r="I174" s="15" t="s">
        <v>211</v>
      </c>
      <c r="J174" s="50" t="s">
        <v>325</v>
      </c>
      <c r="K174" s="36">
        <v>153774.29999999999</v>
      </c>
      <c r="L174" s="36"/>
      <c r="M174" s="36"/>
      <c r="N174" s="36">
        <v>154811.9</v>
      </c>
      <c r="O174" s="36">
        <v>151425</v>
      </c>
      <c r="P174" s="32">
        <f t="shared" si="11"/>
        <v>97.812248283239214</v>
      </c>
    </row>
    <row r="175" spans="1:16" s="22" customFormat="1" ht="102.75" customHeight="1">
      <c r="A175" s="28">
        <v>157</v>
      </c>
      <c r="B175" s="15" t="s">
        <v>155</v>
      </c>
      <c r="C175" s="15" t="s">
        <v>208</v>
      </c>
      <c r="D175" s="15" t="s">
        <v>171</v>
      </c>
      <c r="E175" s="15" t="s">
        <v>193</v>
      </c>
      <c r="F175" s="15" t="s">
        <v>213</v>
      </c>
      <c r="G175" s="15" t="s">
        <v>192</v>
      </c>
      <c r="H175" s="15" t="s">
        <v>256</v>
      </c>
      <c r="I175" s="15" t="s">
        <v>211</v>
      </c>
      <c r="J175" s="50" t="s">
        <v>315</v>
      </c>
      <c r="K175" s="36">
        <v>10219.200000000001</v>
      </c>
      <c r="L175" s="36"/>
      <c r="M175" s="36"/>
      <c r="N175" s="36">
        <v>10219.200000000001</v>
      </c>
      <c r="O175" s="36">
        <v>9410</v>
      </c>
      <c r="P175" s="32">
        <f t="shared" si="11"/>
        <v>92.081571943009237</v>
      </c>
    </row>
    <row r="176" spans="1:16" s="22" customFormat="1" ht="88.5" customHeight="1">
      <c r="A176" s="28">
        <v>158</v>
      </c>
      <c r="B176" s="15" t="s">
        <v>155</v>
      </c>
      <c r="C176" s="15" t="s">
        <v>208</v>
      </c>
      <c r="D176" s="15" t="s">
        <v>171</v>
      </c>
      <c r="E176" s="15" t="s">
        <v>193</v>
      </c>
      <c r="F176" s="15" t="s">
        <v>213</v>
      </c>
      <c r="G176" s="15" t="s">
        <v>192</v>
      </c>
      <c r="H176" s="15" t="s">
        <v>284</v>
      </c>
      <c r="I176" s="15" t="s">
        <v>211</v>
      </c>
      <c r="J176" s="50" t="s">
        <v>313</v>
      </c>
      <c r="K176" s="36">
        <v>4603.1000000000004</v>
      </c>
      <c r="L176" s="36"/>
      <c r="M176" s="36"/>
      <c r="N176" s="36">
        <v>4603.1000000000004</v>
      </c>
      <c r="O176" s="36">
        <v>3473.1</v>
      </c>
      <c r="P176" s="32">
        <f t="shared" si="11"/>
        <v>75.451326280115566</v>
      </c>
    </row>
    <row r="177" spans="1:16" s="22" customFormat="1" ht="177" customHeight="1">
      <c r="A177" s="28">
        <v>159</v>
      </c>
      <c r="B177" s="15" t="s">
        <v>155</v>
      </c>
      <c r="C177" s="15" t="s">
        <v>208</v>
      </c>
      <c r="D177" s="15" t="s">
        <v>171</v>
      </c>
      <c r="E177" s="15" t="s">
        <v>193</v>
      </c>
      <c r="F177" s="15" t="s">
        <v>213</v>
      </c>
      <c r="G177" s="15" t="s">
        <v>192</v>
      </c>
      <c r="H177" s="15" t="s">
        <v>255</v>
      </c>
      <c r="I177" s="15" t="s">
        <v>211</v>
      </c>
      <c r="J177" s="50" t="s">
        <v>326</v>
      </c>
      <c r="K177" s="36">
        <v>36665.4</v>
      </c>
      <c r="L177" s="36"/>
      <c r="M177" s="36"/>
      <c r="N177" s="36">
        <v>36812.400000000001</v>
      </c>
      <c r="O177" s="36">
        <v>36812.400000000001</v>
      </c>
      <c r="P177" s="32">
        <f t="shared" si="11"/>
        <v>100</v>
      </c>
    </row>
    <row r="178" spans="1:16" s="22" customFormat="1" ht="129.75" customHeight="1">
      <c r="A178" s="28">
        <v>160</v>
      </c>
      <c r="B178" s="15" t="s">
        <v>155</v>
      </c>
      <c r="C178" s="15" t="s">
        <v>208</v>
      </c>
      <c r="D178" s="15" t="s">
        <v>171</v>
      </c>
      <c r="E178" s="15" t="s">
        <v>193</v>
      </c>
      <c r="F178" s="15" t="s">
        <v>213</v>
      </c>
      <c r="G178" s="15" t="s">
        <v>192</v>
      </c>
      <c r="H178" s="15" t="s">
        <v>251</v>
      </c>
      <c r="I178" s="15" t="s">
        <v>211</v>
      </c>
      <c r="J178" s="50" t="s">
        <v>297</v>
      </c>
      <c r="K178" s="36">
        <v>8129.5</v>
      </c>
      <c r="L178" s="39"/>
      <c r="M178" s="39"/>
      <c r="N178" s="39">
        <v>8129.5</v>
      </c>
      <c r="O178" s="39">
        <v>8129.5</v>
      </c>
      <c r="P178" s="32">
        <f t="shared" si="11"/>
        <v>100</v>
      </c>
    </row>
    <row r="179" spans="1:16" s="22" customFormat="1" ht="97.5" customHeight="1">
      <c r="A179" s="29">
        <v>161</v>
      </c>
      <c r="B179" s="30" t="s">
        <v>155</v>
      </c>
      <c r="C179" s="30" t="s">
        <v>208</v>
      </c>
      <c r="D179" s="30" t="s">
        <v>171</v>
      </c>
      <c r="E179" s="30" t="s">
        <v>193</v>
      </c>
      <c r="F179" s="30" t="s">
        <v>213</v>
      </c>
      <c r="G179" s="30" t="s">
        <v>192</v>
      </c>
      <c r="H179" s="30" t="s">
        <v>259</v>
      </c>
      <c r="I179" s="30" t="s">
        <v>211</v>
      </c>
      <c r="J179" s="50" t="s">
        <v>291</v>
      </c>
      <c r="K179" s="40">
        <v>467.7</v>
      </c>
      <c r="L179" s="41"/>
      <c r="M179" s="41"/>
      <c r="N179" s="41">
        <v>467.7</v>
      </c>
      <c r="O179" s="41">
        <v>467.7</v>
      </c>
      <c r="P179" s="32">
        <f t="shared" si="11"/>
        <v>100</v>
      </c>
    </row>
    <row r="180" spans="1:16" s="22" customFormat="1" ht="76.5" customHeight="1">
      <c r="A180" s="28">
        <v>162</v>
      </c>
      <c r="B180" s="15" t="s">
        <v>166</v>
      </c>
      <c r="C180" s="15" t="s">
        <v>208</v>
      </c>
      <c r="D180" s="15" t="s">
        <v>171</v>
      </c>
      <c r="E180" s="15" t="s">
        <v>193</v>
      </c>
      <c r="F180" s="15" t="s">
        <v>316</v>
      </c>
      <c r="G180" s="15" t="s">
        <v>167</v>
      </c>
      <c r="H180" s="15" t="s">
        <v>168</v>
      </c>
      <c r="I180" s="15" t="s">
        <v>211</v>
      </c>
      <c r="J180" s="26" t="s">
        <v>318</v>
      </c>
      <c r="K180" s="36">
        <f>K181</f>
        <v>819.2</v>
      </c>
      <c r="L180" s="36">
        <f>L181</f>
        <v>0</v>
      </c>
      <c r="M180" s="36">
        <f>M181</f>
        <v>0</v>
      </c>
      <c r="N180" s="36">
        <f>N181</f>
        <v>819.2</v>
      </c>
      <c r="O180" s="36">
        <f>O181</f>
        <v>819.2</v>
      </c>
      <c r="P180" s="32">
        <f t="shared" si="11"/>
        <v>100</v>
      </c>
    </row>
    <row r="181" spans="1:16" s="22" customFormat="1" ht="96.75" customHeight="1">
      <c r="A181" s="28">
        <v>163</v>
      </c>
      <c r="B181" s="15" t="s">
        <v>155</v>
      </c>
      <c r="C181" s="15" t="s">
        <v>208</v>
      </c>
      <c r="D181" s="15" t="s">
        <v>171</v>
      </c>
      <c r="E181" s="15" t="s">
        <v>193</v>
      </c>
      <c r="F181" s="15" t="s">
        <v>316</v>
      </c>
      <c r="G181" s="15" t="s">
        <v>192</v>
      </c>
      <c r="H181" s="15" t="s">
        <v>168</v>
      </c>
      <c r="I181" s="15" t="s">
        <v>211</v>
      </c>
      <c r="J181" s="50" t="s">
        <v>317</v>
      </c>
      <c r="K181" s="36">
        <v>819.2</v>
      </c>
      <c r="L181" s="39"/>
      <c r="M181" s="39"/>
      <c r="N181" s="39">
        <v>819.2</v>
      </c>
      <c r="O181" s="39">
        <v>819.2</v>
      </c>
      <c r="P181" s="32">
        <f t="shared" si="11"/>
        <v>100</v>
      </c>
    </row>
    <row r="182" spans="1:16" s="22" customFormat="1" ht="66.75" customHeight="1">
      <c r="A182" s="28">
        <v>164</v>
      </c>
      <c r="B182" s="15" t="s">
        <v>166</v>
      </c>
      <c r="C182" s="15" t="s">
        <v>208</v>
      </c>
      <c r="D182" s="15" t="s">
        <v>171</v>
      </c>
      <c r="E182" s="15" t="s">
        <v>193</v>
      </c>
      <c r="F182" s="15" t="s">
        <v>9</v>
      </c>
      <c r="G182" s="15" t="s">
        <v>167</v>
      </c>
      <c r="H182" s="15" t="s">
        <v>168</v>
      </c>
      <c r="I182" s="15" t="s">
        <v>211</v>
      </c>
      <c r="J182" s="50" t="s">
        <v>11</v>
      </c>
      <c r="K182" s="36">
        <f>K184+K183</f>
        <v>129.30000000000001</v>
      </c>
      <c r="L182" s="36">
        <f>L184+L183</f>
        <v>0</v>
      </c>
      <c r="M182" s="36">
        <f>M184+M183</f>
        <v>0</v>
      </c>
      <c r="N182" s="36">
        <f>N184+N183</f>
        <v>129.30000000000001</v>
      </c>
      <c r="O182" s="36">
        <f>O184+O183</f>
        <v>129.30000000000001</v>
      </c>
      <c r="P182" s="32">
        <f t="shared" si="11"/>
        <v>100</v>
      </c>
    </row>
    <row r="183" spans="1:16" s="22" customFormat="1" ht="108.75" customHeight="1">
      <c r="A183" s="28">
        <v>165</v>
      </c>
      <c r="B183" s="15" t="s">
        <v>155</v>
      </c>
      <c r="C183" s="15" t="s">
        <v>208</v>
      </c>
      <c r="D183" s="15" t="s">
        <v>171</v>
      </c>
      <c r="E183" s="15" t="s">
        <v>193</v>
      </c>
      <c r="F183" s="15" t="s">
        <v>9</v>
      </c>
      <c r="G183" s="15" t="s">
        <v>192</v>
      </c>
      <c r="H183" s="15" t="s">
        <v>273</v>
      </c>
      <c r="I183" s="15" t="s">
        <v>211</v>
      </c>
      <c r="J183" s="55" t="s">
        <v>26</v>
      </c>
      <c r="K183" s="36">
        <v>102.5</v>
      </c>
      <c r="L183" s="36"/>
      <c r="M183" s="36"/>
      <c r="N183" s="36">
        <v>102.5</v>
      </c>
      <c r="O183" s="36">
        <v>102.5</v>
      </c>
      <c r="P183" s="32">
        <f t="shared" si="11"/>
        <v>100.00000000000001</v>
      </c>
    </row>
    <row r="184" spans="1:16" s="22" customFormat="1" ht="96" customHeight="1">
      <c r="A184" s="28">
        <v>166</v>
      </c>
      <c r="B184" s="15" t="s">
        <v>155</v>
      </c>
      <c r="C184" s="15" t="s">
        <v>208</v>
      </c>
      <c r="D184" s="15" t="s">
        <v>171</v>
      </c>
      <c r="E184" s="15" t="s">
        <v>193</v>
      </c>
      <c r="F184" s="15" t="s">
        <v>9</v>
      </c>
      <c r="G184" s="15" t="s">
        <v>192</v>
      </c>
      <c r="H184" s="15" t="s">
        <v>147</v>
      </c>
      <c r="I184" s="15" t="s">
        <v>211</v>
      </c>
      <c r="J184" s="49" t="s">
        <v>10</v>
      </c>
      <c r="K184" s="36">
        <v>26.8</v>
      </c>
      <c r="L184" s="39"/>
      <c r="M184" s="39"/>
      <c r="N184" s="39">
        <v>26.8</v>
      </c>
      <c r="O184" s="39">
        <v>26.8</v>
      </c>
      <c r="P184" s="32">
        <f t="shared" si="11"/>
        <v>100</v>
      </c>
    </row>
    <row r="185" spans="1:16" s="22" customFormat="1" ht="62.25" customHeight="1">
      <c r="A185" s="28">
        <v>167</v>
      </c>
      <c r="B185" s="15" t="s">
        <v>155</v>
      </c>
      <c r="C185" s="15" t="s">
        <v>208</v>
      </c>
      <c r="D185" s="15" t="s">
        <v>171</v>
      </c>
      <c r="E185" s="15" t="s">
        <v>193</v>
      </c>
      <c r="F185" s="15" t="s">
        <v>272</v>
      </c>
      <c r="G185" s="15" t="s">
        <v>167</v>
      </c>
      <c r="H185" s="15" t="s">
        <v>168</v>
      </c>
      <c r="I185" s="15" t="s">
        <v>211</v>
      </c>
      <c r="J185" s="51" t="s">
        <v>320</v>
      </c>
      <c r="K185" s="36">
        <f t="shared" ref="K185:O186" si="12">K186</f>
        <v>3900.4</v>
      </c>
      <c r="L185" s="36">
        <f t="shared" si="12"/>
        <v>0</v>
      </c>
      <c r="M185" s="36">
        <f t="shared" si="12"/>
        <v>0</v>
      </c>
      <c r="N185" s="36">
        <f t="shared" si="12"/>
        <v>3900.4</v>
      </c>
      <c r="O185" s="36">
        <f t="shared" si="12"/>
        <v>3900.4</v>
      </c>
      <c r="P185" s="32">
        <f t="shared" si="11"/>
        <v>100.00000000000001</v>
      </c>
    </row>
    <row r="186" spans="1:16" s="22" customFormat="1" ht="57" customHeight="1">
      <c r="A186" s="28">
        <v>168</v>
      </c>
      <c r="B186" s="15" t="s">
        <v>155</v>
      </c>
      <c r="C186" s="15" t="s">
        <v>208</v>
      </c>
      <c r="D186" s="15" t="s">
        <v>171</v>
      </c>
      <c r="E186" s="15" t="s">
        <v>193</v>
      </c>
      <c r="F186" s="15" t="s">
        <v>272</v>
      </c>
      <c r="G186" s="15" t="s">
        <v>192</v>
      </c>
      <c r="H186" s="15" t="s">
        <v>168</v>
      </c>
      <c r="I186" s="15" t="s">
        <v>211</v>
      </c>
      <c r="J186" s="26" t="s">
        <v>321</v>
      </c>
      <c r="K186" s="36">
        <f t="shared" si="12"/>
        <v>3900.4</v>
      </c>
      <c r="L186" s="36">
        <f t="shared" si="12"/>
        <v>0</v>
      </c>
      <c r="M186" s="36">
        <f t="shared" si="12"/>
        <v>0</v>
      </c>
      <c r="N186" s="36">
        <f t="shared" si="12"/>
        <v>3900.4</v>
      </c>
      <c r="O186" s="36">
        <f t="shared" si="12"/>
        <v>3900.4</v>
      </c>
      <c r="P186" s="32">
        <f t="shared" si="11"/>
        <v>100.00000000000001</v>
      </c>
    </row>
    <row r="187" spans="1:16" s="22" customFormat="1" ht="105.75" customHeight="1">
      <c r="A187" s="28">
        <v>169</v>
      </c>
      <c r="B187" s="15" t="s">
        <v>155</v>
      </c>
      <c r="C187" s="15" t="s">
        <v>208</v>
      </c>
      <c r="D187" s="15" t="s">
        <v>171</v>
      </c>
      <c r="E187" s="15" t="s">
        <v>193</v>
      </c>
      <c r="F187" s="15" t="s">
        <v>272</v>
      </c>
      <c r="G187" s="15" t="s">
        <v>192</v>
      </c>
      <c r="H187" s="15" t="s">
        <v>147</v>
      </c>
      <c r="I187" s="15" t="s">
        <v>211</v>
      </c>
      <c r="J187" s="50" t="s">
        <v>285</v>
      </c>
      <c r="K187" s="36">
        <v>3900.4</v>
      </c>
      <c r="L187" s="39"/>
      <c r="M187" s="39"/>
      <c r="N187" s="39">
        <v>3900.4</v>
      </c>
      <c r="O187" s="39">
        <v>3900.4</v>
      </c>
      <c r="P187" s="32">
        <f t="shared" si="11"/>
        <v>100.00000000000001</v>
      </c>
    </row>
    <row r="188" spans="1:16" s="22" customFormat="1" ht="35.25" customHeight="1">
      <c r="A188" s="28">
        <v>170</v>
      </c>
      <c r="B188" s="15" t="s">
        <v>155</v>
      </c>
      <c r="C188" s="15" t="s">
        <v>208</v>
      </c>
      <c r="D188" s="15" t="s">
        <v>171</v>
      </c>
      <c r="E188" s="15" t="s">
        <v>193</v>
      </c>
      <c r="F188" s="15" t="s">
        <v>65</v>
      </c>
      <c r="G188" s="15" t="s">
        <v>167</v>
      </c>
      <c r="H188" s="15" t="s">
        <v>168</v>
      </c>
      <c r="I188" s="15" t="s">
        <v>211</v>
      </c>
      <c r="J188" s="50" t="s">
        <v>74</v>
      </c>
      <c r="K188" s="36">
        <f>K189</f>
        <v>632.6</v>
      </c>
      <c r="L188" s="36">
        <f>L189</f>
        <v>0</v>
      </c>
      <c r="M188" s="36">
        <f>M189</f>
        <v>0</v>
      </c>
      <c r="N188" s="36">
        <f>N189</f>
        <v>632.6</v>
      </c>
      <c r="O188" s="36">
        <f>O189</f>
        <v>620.6</v>
      </c>
      <c r="P188" s="32">
        <f t="shared" si="11"/>
        <v>98.103066708820734</v>
      </c>
    </row>
    <row r="189" spans="1:16" s="22" customFormat="1" ht="35.25" customHeight="1">
      <c r="A189" s="28">
        <v>171</v>
      </c>
      <c r="B189" s="15" t="s">
        <v>155</v>
      </c>
      <c r="C189" s="15" t="s">
        <v>208</v>
      </c>
      <c r="D189" s="15" t="s">
        <v>171</v>
      </c>
      <c r="E189" s="15" t="s">
        <v>193</v>
      </c>
      <c r="F189" s="15" t="s">
        <v>65</v>
      </c>
      <c r="G189" s="15" t="s">
        <v>192</v>
      </c>
      <c r="H189" s="15" t="s">
        <v>168</v>
      </c>
      <c r="I189" s="15" t="s">
        <v>211</v>
      </c>
      <c r="J189" s="50" t="s">
        <v>75</v>
      </c>
      <c r="K189" s="36">
        <v>632.6</v>
      </c>
      <c r="L189" s="39"/>
      <c r="M189" s="39"/>
      <c r="N189" s="39">
        <v>632.6</v>
      </c>
      <c r="O189" s="39">
        <v>620.6</v>
      </c>
      <c r="P189" s="32">
        <f t="shared" si="11"/>
        <v>98.103066708820734</v>
      </c>
    </row>
    <row r="190" spans="1:16" s="22" customFormat="1" ht="28.5" customHeight="1">
      <c r="A190" s="28">
        <v>172</v>
      </c>
      <c r="B190" s="15" t="s">
        <v>166</v>
      </c>
      <c r="C190" s="15" t="s">
        <v>208</v>
      </c>
      <c r="D190" s="15" t="s">
        <v>171</v>
      </c>
      <c r="E190" s="15" t="s">
        <v>193</v>
      </c>
      <c r="F190" s="15" t="s">
        <v>210</v>
      </c>
      <c r="G190" s="15" t="s">
        <v>167</v>
      </c>
      <c r="H190" s="15" t="s">
        <v>168</v>
      </c>
      <c r="I190" s="15" t="s">
        <v>211</v>
      </c>
      <c r="J190" s="52" t="s">
        <v>332</v>
      </c>
      <c r="K190" s="36">
        <f>K191</f>
        <v>36121.800000000003</v>
      </c>
      <c r="L190" s="36">
        <f>L191</f>
        <v>0</v>
      </c>
      <c r="M190" s="36">
        <f>M191</f>
        <v>0</v>
      </c>
      <c r="N190" s="36">
        <f>N191</f>
        <v>36437.300000000003</v>
      </c>
      <c r="O190" s="36">
        <f>O191</f>
        <v>36167.199999999997</v>
      </c>
      <c r="P190" s="32">
        <f t="shared" si="11"/>
        <v>99.258726634520102</v>
      </c>
    </row>
    <row r="191" spans="1:16" s="22" customFormat="1" ht="20.25" customHeight="1">
      <c r="A191" s="28">
        <v>173</v>
      </c>
      <c r="B191" s="15" t="s">
        <v>166</v>
      </c>
      <c r="C191" s="15" t="s">
        <v>208</v>
      </c>
      <c r="D191" s="15" t="s">
        <v>171</v>
      </c>
      <c r="E191" s="15" t="s">
        <v>193</v>
      </c>
      <c r="F191" s="15" t="s">
        <v>210</v>
      </c>
      <c r="G191" s="15" t="s">
        <v>192</v>
      </c>
      <c r="H191" s="15" t="s">
        <v>168</v>
      </c>
      <c r="I191" s="15" t="s">
        <v>211</v>
      </c>
      <c r="J191" s="52" t="s">
        <v>329</v>
      </c>
      <c r="K191" s="36">
        <f>K193+K192</f>
        <v>36121.800000000003</v>
      </c>
      <c r="L191" s="36">
        <f>L193+L192</f>
        <v>0</v>
      </c>
      <c r="M191" s="36">
        <f>M193+M192</f>
        <v>0</v>
      </c>
      <c r="N191" s="36">
        <f>N193+N192</f>
        <v>36437.300000000003</v>
      </c>
      <c r="O191" s="36">
        <f>O193+O192</f>
        <v>36167.199999999997</v>
      </c>
      <c r="P191" s="32">
        <f t="shared" si="11"/>
        <v>99.258726634520102</v>
      </c>
    </row>
    <row r="192" spans="1:16" s="22" customFormat="1" ht="186.75" customHeight="1">
      <c r="A192" s="28">
        <v>174</v>
      </c>
      <c r="B192" s="15" t="s">
        <v>155</v>
      </c>
      <c r="C192" s="15" t="s">
        <v>208</v>
      </c>
      <c r="D192" s="15" t="s">
        <v>171</v>
      </c>
      <c r="E192" s="15" t="s">
        <v>193</v>
      </c>
      <c r="F192" s="15" t="s">
        <v>210</v>
      </c>
      <c r="G192" s="15" t="s">
        <v>192</v>
      </c>
      <c r="H192" s="15" t="s">
        <v>333</v>
      </c>
      <c r="I192" s="15" t="s">
        <v>211</v>
      </c>
      <c r="J192" s="50" t="s">
        <v>0</v>
      </c>
      <c r="K192" s="36">
        <v>17914</v>
      </c>
      <c r="L192" s="36"/>
      <c r="M192" s="36"/>
      <c r="N192" s="36">
        <v>18209</v>
      </c>
      <c r="O192" s="36">
        <v>18038.900000000001</v>
      </c>
      <c r="P192" s="32">
        <f t="shared" si="11"/>
        <v>99.065846559393719</v>
      </c>
    </row>
    <row r="193" spans="1:16" s="22" customFormat="1" ht="168" customHeight="1">
      <c r="A193" s="28">
        <v>175</v>
      </c>
      <c r="B193" s="15" t="s">
        <v>155</v>
      </c>
      <c r="C193" s="15" t="s">
        <v>208</v>
      </c>
      <c r="D193" s="15" t="s">
        <v>171</v>
      </c>
      <c r="E193" s="15" t="s">
        <v>193</v>
      </c>
      <c r="F193" s="15" t="s">
        <v>210</v>
      </c>
      <c r="G193" s="15" t="s">
        <v>192</v>
      </c>
      <c r="H193" s="15" t="s">
        <v>327</v>
      </c>
      <c r="I193" s="15" t="s">
        <v>211</v>
      </c>
      <c r="J193" s="50" t="s">
        <v>328</v>
      </c>
      <c r="K193" s="36">
        <v>18207.8</v>
      </c>
      <c r="L193" s="39"/>
      <c r="M193" s="39"/>
      <c r="N193" s="39">
        <v>18228.3</v>
      </c>
      <c r="O193" s="39">
        <v>18128.3</v>
      </c>
      <c r="P193" s="32">
        <f t="shared" si="11"/>
        <v>99.451402489535511</v>
      </c>
    </row>
    <row r="194" spans="1:16" ht="15" customHeight="1">
      <c r="A194" s="10">
        <v>176</v>
      </c>
      <c r="B194" s="23" t="s">
        <v>155</v>
      </c>
      <c r="C194" s="23" t="s">
        <v>208</v>
      </c>
      <c r="D194" s="23" t="s">
        <v>171</v>
      </c>
      <c r="E194" s="23" t="s">
        <v>266</v>
      </c>
      <c r="F194" s="23" t="s">
        <v>166</v>
      </c>
      <c r="G194" s="23" t="s">
        <v>167</v>
      </c>
      <c r="H194" s="23" t="s">
        <v>168</v>
      </c>
      <c r="I194" s="23" t="s">
        <v>211</v>
      </c>
      <c r="J194" s="53" t="s">
        <v>274</v>
      </c>
      <c r="K194" s="37">
        <f>K197+K195+K199</f>
        <v>26056.1</v>
      </c>
      <c r="L194" s="37">
        <f>L197+L195+L199</f>
        <v>0</v>
      </c>
      <c r="M194" s="37">
        <f>M197+M195+M199</f>
        <v>0</v>
      </c>
      <c r="N194" s="37">
        <f>N197+N195+N199</f>
        <v>26056.1</v>
      </c>
      <c r="O194" s="37">
        <f>O197+O195+O199</f>
        <v>23036.1</v>
      </c>
      <c r="P194" s="32">
        <f t="shared" si="11"/>
        <v>88.409623850077338</v>
      </c>
    </row>
    <row r="195" spans="1:16" ht="57" customHeight="1">
      <c r="A195" s="1">
        <v>177</v>
      </c>
      <c r="B195" s="15" t="s">
        <v>155</v>
      </c>
      <c r="C195" s="15" t="s">
        <v>208</v>
      </c>
      <c r="D195" s="15" t="s">
        <v>171</v>
      </c>
      <c r="E195" s="15" t="s">
        <v>266</v>
      </c>
      <c r="F195" s="15" t="s">
        <v>28</v>
      </c>
      <c r="G195" s="15" t="s">
        <v>167</v>
      </c>
      <c r="H195" s="15" t="s">
        <v>168</v>
      </c>
      <c r="I195" s="15" t="s">
        <v>211</v>
      </c>
      <c r="J195" s="2" t="s">
        <v>27</v>
      </c>
      <c r="K195" s="36">
        <f>K196</f>
        <v>69</v>
      </c>
      <c r="L195" s="36">
        <f>L196</f>
        <v>0</v>
      </c>
      <c r="M195" s="36">
        <f>M196</f>
        <v>0</v>
      </c>
      <c r="N195" s="36">
        <f>N196</f>
        <v>69</v>
      </c>
      <c r="O195" s="36">
        <f>O196</f>
        <v>69</v>
      </c>
      <c r="P195" s="32">
        <f t="shared" si="11"/>
        <v>100.00000000000001</v>
      </c>
    </row>
    <row r="196" spans="1:16" ht="57" customHeight="1">
      <c r="A196" s="1">
        <v>178</v>
      </c>
      <c r="B196" s="15" t="s">
        <v>155</v>
      </c>
      <c r="C196" s="15" t="s">
        <v>208</v>
      </c>
      <c r="D196" s="15" t="s">
        <v>171</v>
      </c>
      <c r="E196" s="15" t="s">
        <v>266</v>
      </c>
      <c r="F196" s="15" t="s">
        <v>28</v>
      </c>
      <c r="G196" s="15" t="s">
        <v>192</v>
      </c>
      <c r="H196" s="15" t="s">
        <v>168</v>
      </c>
      <c r="I196" s="15" t="s">
        <v>211</v>
      </c>
      <c r="J196" s="2" t="s">
        <v>29</v>
      </c>
      <c r="K196" s="36">
        <v>69</v>
      </c>
      <c r="L196" s="36"/>
      <c r="M196" s="36"/>
      <c r="N196" s="36">
        <v>69</v>
      </c>
      <c r="O196" s="36">
        <v>69</v>
      </c>
      <c r="P196" s="32">
        <f t="shared" si="11"/>
        <v>100.00000000000001</v>
      </c>
    </row>
    <row r="197" spans="1:16" ht="57.75" customHeight="1">
      <c r="A197" s="1">
        <v>179</v>
      </c>
      <c r="B197" s="15" t="s">
        <v>155</v>
      </c>
      <c r="C197" s="15" t="s">
        <v>208</v>
      </c>
      <c r="D197" s="15" t="s">
        <v>171</v>
      </c>
      <c r="E197" s="15" t="s">
        <v>266</v>
      </c>
      <c r="F197" s="15" t="s">
        <v>280</v>
      </c>
      <c r="G197" s="15" t="s">
        <v>167</v>
      </c>
      <c r="H197" s="15" t="s">
        <v>168</v>
      </c>
      <c r="I197" s="15" t="s">
        <v>211</v>
      </c>
      <c r="J197" s="2" t="s">
        <v>300</v>
      </c>
      <c r="K197" s="36">
        <f>K198</f>
        <v>17.600000000000001</v>
      </c>
      <c r="L197" s="36">
        <f>L198</f>
        <v>0</v>
      </c>
      <c r="M197" s="36">
        <f>M198</f>
        <v>0</v>
      </c>
      <c r="N197" s="36">
        <f>N198</f>
        <v>17.600000000000001</v>
      </c>
      <c r="O197" s="36">
        <f>O198</f>
        <v>17.600000000000001</v>
      </c>
      <c r="P197" s="32">
        <f t="shared" si="11"/>
        <v>100</v>
      </c>
    </row>
    <row r="198" spans="1:16" ht="43.5" customHeight="1">
      <c r="A198" s="1">
        <v>180</v>
      </c>
      <c r="B198" s="15" t="s">
        <v>155</v>
      </c>
      <c r="C198" s="15" t="s">
        <v>208</v>
      </c>
      <c r="D198" s="15" t="s">
        <v>171</v>
      </c>
      <c r="E198" s="15" t="s">
        <v>266</v>
      </c>
      <c r="F198" s="15" t="s">
        <v>280</v>
      </c>
      <c r="G198" s="15" t="s">
        <v>192</v>
      </c>
      <c r="H198" s="15" t="s">
        <v>168</v>
      </c>
      <c r="I198" s="15" t="s">
        <v>211</v>
      </c>
      <c r="J198" s="2" t="s">
        <v>2</v>
      </c>
      <c r="K198" s="36">
        <v>17.600000000000001</v>
      </c>
      <c r="L198" s="39"/>
      <c r="M198" s="39"/>
      <c r="N198" s="39">
        <v>17.600000000000001</v>
      </c>
      <c r="O198" s="39">
        <v>17.600000000000001</v>
      </c>
      <c r="P198" s="32">
        <f t="shared" si="11"/>
        <v>100</v>
      </c>
    </row>
    <row r="199" spans="1:16" ht="18.75" customHeight="1">
      <c r="A199" s="1">
        <v>181</v>
      </c>
      <c r="B199" s="15" t="s">
        <v>155</v>
      </c>
      <c r="C199" s="15" t="s">
        <v>208</v>
      </c>
      <c r="D199" s="15" t="s">
        <v>171</v>
      </c>
      <c r="E199" s="15" t="s">
        <v>266</v>
      </c>
      <c r="F199" s="15" t="s">
        <v>210</v>
      </c>
      <c r="G199" s="15" t="s">
        <v>167</v>
      </c>
      <c r="H199" s="15" t="s">
        <v>168</v>
      </c>
      <c r="I199" s="15" t="s">
        <v>211</v>
      </c>
      <c r="J199" s="2" t="s">
        <v>33</v>
      </c>
      <c r="K199" s="36">
        <f>K200</f>
        <v>25969.5</v>
      </c>
      <c r="L199" s="36">
        <f>L200</f>
        <v>0</v>
      </c>
      <c r="M199" s="36">
        <f>M200</f>
        <v>0</v>
      </c>
      <c r="N199" s="36">
        <f>N200</f>
        <v>25969.5</v>
      </c>
      <c r="O199" s="36">
        <f>O200</f>
        <v>22949.5</v>
      </c>
      <c r="P199" s="32">
        <f t="shared" si="11"/>
        <v>88.370973642157153</v>
      </c>
    </row>
    <row r="200" spans="1:16" ht="30.75" customHeight="1">
      <c r="A200" s="1">
        <v>182</v>
      </c>
      <c r="B200" s="15" t="s">
        <v>155</v>
      </c>
      <c r="C200" s="15" t="s">
        <v>208</v>
      </c>
      <c r="D200" s="15" t="s">
        <v>171</v>
      </c>
      <c r="E200" s="15" t="s">
        <v>266</v>
      </c>
      <c r="F200" s="15" t="s">
        <v>210</v>
      </c>
      <c r="G200" s="15" t="s">
        <v>192</v>
      </c>
      <c r="H200" s="15" t="s">
        <v>168</v>
      </c>
      <c r="I200" s="15" t="s">
        <v>211</v>
      </c>
      <c r="J200" s="2" t="s">
        <v>34</v>
      </c>
      <c r="K200" s="36">
        <f>K202+K201</f>
        <v>25969.5</v>
      </c>
      <c r="L200" s="36">
        <f>L202+L201</f>
        <v>0</v>
      </c>
      <c r="M200" s="36">
        <f>M202+M201</f>
        <v>0</v>
      </c>
      <c r="N200" s="36">
        <f>N202+N201</f>
        <v>25969.5</v>
      </c>
      <c r="O200" s="36">
        <f>O202+O201</f>
        <v>22949.5</v>
      </c>
      <c r="P200" s="32">
        <f t="shared" si="11"/>
        <v>88.370973642157153</v>
      </c>
    </row>
    <row r="201" spans="1:16" ht="111.75" customHeight="1">
      <c r="A201" s="1">
        <v>183</v>
      </c>
      <c r="B201" s="15" t="s">
        <v>155</v>
      </c>
      <c r="C201" s="15" t="s">
        <v>208</v>
      </c>
      <c r="D201" s="15" t="s">
        <v>171</v>
      </c>
      <c r="E201" s="15" t="s">
        <v>266</v>
      </c>
      <c r="F201" s="15" t="s">
        <v>210</v>
      </c>
      <c r="G201" s="15" t="s">
        <v>192</v>
      </c>
      <c r="H201" s="15" t="s">
        <v>96</v>
      </c>
      <c r="I201" s="15" t="s">
        <v>211</v>
      </c>
      <c r="J201" s="68" t="s">
        <v>129</v>
      </c>
      <c r="K201" s="36">
        <v>25740</v>
      </c>
      <c r="L201" s="39"/>
      <c r="M201" s="39"/>
      <c r="N201" s="39">
        <v>25740</v>
      </c>
      <c r="O201" s="39">
        <v>22720</v>
      </c>
      <c r="P201" s="32">
        <f t="shared" si="11"/>
        <v>88.267288267288279</v>
      </c>
    </row>
    <row r="202" spans="1:16" ht="54" customHeight="1">
      <c r="A202" s="1">
        <v>184</v>
      </c>
      <c r="B202" s="15" t="s">
        <v>155</v>
      </c>
      <c r="C202" s="15" t="s">
        <v>208</v>
      </c>
      <c r="D202" s="15" t="s">
        <v>171</v>
      </c>
      <c r="E202" s="15" t="s">
        <v>266</v>
      </c>
      <c r="F202" s="15" t="s">
        <v>210</v>
      </c>
      <c r="G202" s="15" t="s">
        <v>192</v>
      </c>
      <c r="H202" s="15" t="s">
        <v>36</v>
      </c>
      <c r="I202" s="15" t="s">
        <v>211</v>
      </c>
      <c r="J202" s="54" t="s">
        <v>35</v>
      </c>
      <c r="K202" s="36">
        <v>229.5</v>
      </c>
      <c r="L202" s="39"/>
      <c r="M202" s="39"/>
      <c r="N202" s="39">
        <v>229.5</v>
      </c>
      <c r="O202" s="39">
        <v>229.5</v>
      </c>
      <c r="P202" s="32">
        <f t="shared" si="11"/>
        <v>100</v>
      </c>
    </row>
    <row r="203" spans="1:16" ht="87.75" customHeight="1">
      <c r="A203" s="10">
        <v>185</v>
      </c>
      <c r="B203" s="23" t="s">
        <v>155</v>
      </c>
      <c r="C203" s="23" t="s">
        <v>208</v>
      </c>
      <c r="D203" s="23" t="s">
        <v>40</v>
      </c>
      <c r="E203" s="23" t="s">
        <v>167</v>
      </c>
      <c r="F203" s="23" t="s">
        <v>166</v>
      </c>
      <c r="G203" s="23" t="s">
        <v>167</v>
      </c>
      <c r="H203" s="23" t="s">
        <v>168</v>
      </c>
      <c r="I203" s="23" t="s">
        <v>166</v>
      </c>
      <c r="J203" s="44" t="s">
        <v>130</v>
      </c>
      <c r="K203" s="37">
        <f>K204+K207</f>
        <v>252.4</v>
      </c>
      <c r="L203" s="37">
        <f>L204+L207</f>
        <v>0</v>
      </c>
      <c r="M203" s="37">
        <f>M204+M207</f>
        <v>0</v>
      </c>
      <c r="N203" s="37">
        <f>N204+N207</f>
        <v>252.4</v>
      </c>
      <c r="O203" s="37">
        <f>O204+O207</f>
        <v>252.4</v>
      </c>
      <c r="P203" s="32">
        <f t="shared" si="11"/>
        <v>100</v>
      </c>
    </row>
    <row r="204" spans="1:16" ht="60" customHeight="1">
      <c r="A204" s="1">
        <v>186</v>
      </c>
      <c r="B204" s="15" t="s">
        <v>155</v>
      </c>
      <c r="C204" s="15" t="s">
        <v>208</v>
      </c>
      <c r="D204" s="15" t="s">
        <v>40</v>
      </c>
      <c r="E204" s="15" t="s">
        <v>167</v>
      </c>
      <c r="F204" s="15" t="s">
        <v>166</v>
      </c>
      <c r="G204" s="15" t="s">
        <v>167</v>
      </c>
      <c r="H204" s="15" t="s">
        <v>168</v>
      </c>
      <c r="I204" s="15" t="s">
        <v>211</v>
      </c>
      <c r="J204" s="27" t="s">
        <v>43</v>
      </c>
      <c r="K204" s="36">
        <f t="shared" ref="K204:O205" si="13">K205</f>
        <v>0.6</v>
      </c>
      <c r="L204" s="36">
        <f t="shared" si="13"/>
        <v>0</v>
      </c>
      <c r="M204" s="36">
        <f t="shared" si="13"/>
        <v>0</v>
      </c>
      <c r="N204" s="36">
        <f t="shared" si="13"/>
        <v>0.6</v>
      </c>
      <c r="O204" s="36">
        <f t="shared" si="13"/>
        <v>0.6</v>
      </c>
      <c r="P204" s="32">
        <f t="shared" si="11"/>
        <v>100</v>
      </c>
    </row>
    <row r="205" spans="1:16" ht="60" customHeight="1">
      <c r="A205" s="1">
        <v>187</v>
      </c>
      <c r="B205" s="15" t="s">
        <v>155</v>
      </c>
      <c r="C205" s="15" t="s">
        <v>208</v>
      </c>
      <c r="D205" s="15" t="s">
        <v>40</v>
      </c>
      <c r="E205" s="15" t="s">
        <v>192</v>
      </c>
      <c r="F205" s="15" t="s">
        <v>166</v>
      </c>
      <c r="G205" s="15" t="s">
        <v>192</v>
      </c>
      <c r="H205" s="15" t="s">
        <v>168</v>
      </c>
      <c r="I205" s="15" t="s">
        <v>211</v>
      </c>
      <c r="J205" s="2" t="s">
        <v>41</v>
      </c>
      <c r="K205" s="36">
        <f t="shared" si="13"/>
        <v>0.6</v>
      </c>
      <c r="L205" s="36">
        <f t="shared" si="13"/>
        <v>0</v>
      </c>
      <c r="M205" s="36">
        <f t="shared" si="13"/>
        <v>0</v>
      </c>
      <c r="N205" s="36">
        <f t="shared" si="13"/>
        <v>0.6</v>
      </c>
      <c r="O205" s="36">
        <f t="shared" si="13"/>
        <v>0.6</v>
      </c>
      <c r="P205" s="32">
        <f t="shared" si="11"/>
        <v>100</v>
      </c>
    </row>
    <row r="206" spans="1:16" ht="57.75" customHeight="1">
      <c r="A206" s="1">
        <v>188</v>
      </c>
      <c r="B206" s="15" t="s">
        <v>155</v>
      </c>
      <c r="C206" s="15" t="s">
        <v>208</v>
      </c>
      <c r="D206" s="15" t="s">
        <v>40</v>
      </c>
      <c r="E206" s="15" t="s">
        <v>192</v>
      </c>
      <c r="F206" s="15" t="s">
        <v>172</v>
      </c>
      <c r="G206" s="15" t="s">
        <v>192</v>
      </c>
      <c r="H206" s="15" t="s">
        <v>168</v>
      </c>
      <c r="I206" s="15" t="s">
        <v>211</v>
      </c>
      <c r="J206" s="2" t="s">
        <v>42</v>
      </c>
      <c r="K206" s="36">
        <v>0.6</v>
      </c>
      <c r="L206" s="58"/>
      <c r="M206" s="58"/>
      <c r="N206" s="58">
        <v>0.6</v>
      </c>
      <c r="O206" s="58">
        <v>0.6</v>
      </c>
      <c r="P206" s="32">
        <f t="shared" si="11"/>
        <v>100</v>
      </c>
    </row>
    <row r="207" spans="1:16" ht="32.25" customHeight="1">
      <c r="A207" s="1">
        <v>189</v>
      </c>
      <c r="B207" s="15" t="s">
        <v>166</v>
      </c>
      <c r="C207" s="15" t="s">
        <v>208</v>
      </c>
      <c r="D207" s="15" t="s">
        <v>40</v>
      </c>
      <c r="E207" s="15" t="s">
        <v>167</v>
      </c>
      <c r="F207" s="15" t="s">
        <v>166</v>
      </c>
      <c r="G207" s="15" t="s">
        <v>167</v>
      </c>
      <c r="H207" s="15" t="s">
        <v>168</v>
      </c>
      <c r="I207" s="15" t="s">
        <v>308</v>
      </c>
      <c r="J207" s="2" t="s">
        <v>44</v>
      </c>
      <c r="K207" s="36">
        <f>K208</f>
        <v>251.8</v>
      </c>
      <c r="L207" s="36">
        <f>L208</f>
        <v>0</v>
      </c>
      <c r="M207" s="36">
        <f>M208</f>
        <v>0</v>
      </c>
      <c r="N207" s="36">
        <f>N208</f>
        <v>251.8</v>
      </c>
      <c r="O207" s="36">
        <f>O208</f>
        <v>251.8</v>
      </c>
      <c r="P207" s="32">
        <f>O207/N207%</f>
        <v>100</v>
      </c>
    </row>
    <row r="208" spans="1:16" ht="37.5" customHeight="1">
      <c r="A208" s="1">
        <v>190</v>
      </c>
      <c r="B208" s="15" t="s">
        <v>278</v>
      </c>
      <c r="C208" s="15" t="s">
        <v>208</v>
      </c>
      <c r="D208" s="15" t="s">
        <v>40</v>
      </c>
      <c r="E208" s="15" t="s">
        <v>192</v>
      </c>
      <c r="F208" s="15" t="s">
        <v>166</v>
      </c>
      <c r="G208" s="15" t="s">
        <v>192</v>
      </c>
      <c r="H208" s="15" t="s">
        <v>168</v>
      </c>
      <c r="I208" s="15" t="s">
        <v>308</v>
      </c>
      <c r="J208" s="27" t="s">
        <v>45</v>
      </c>
      <c r="K208" s="36">
        <v>251.8</v>
      </c>
      <c r="L208" s="58"/>
      <c r="M208" s="58"/>
      <c r="N208" s="58">
        <v>251.8</v>
      </c>
      <c r="O208" s="58">
        <v>251.8</v>
      </c>
      <c r="P208" s="32">
        <f>O208/N208%</f>
        <v>100</v>
      </c>
    </row>
    <row r="209" spans="1:16" ht="27.75" customHeight="1">
      <c r="A209" s="10">
        <v>191</v>
      </c>
      <c r="B209" s="23" t="s">
        <v>155</v>
      </c>
      <c r="C209" s="23" t="s">
        <v>208</v>
      </c>
      <c r="D209" s="23" t="s">
        <v>30</v>
      </c>
      <c r="E209" s="23" t="s">
        <v>167</v>
      </c>
      <c r="F209" s="23" t="s">
        <v>166</v>
      </c>
      <c r="G209" s="23" t="s">
        <v>167</v>
      </c>
      <c r="H209" s="23" t="s">
        <v>168</v>
      </c>
      <c r="I209" s="23" t="s">
        <v>166</v>
      </c>
      <c r="J209" s="44" t="s">
        <v>31</v>
      </c>
      <c r="K209" s="37">
        <f>K210</f>
        <v>-3741.7</v>
      </c>
      <c r="L209" s="37">
        <f>L210</f>
        <v>0</v>
      </c>
      <c r="M209" s="37">
        <f>M210</f>
        <v>0</v>
      </c>
      <c r="N209" s="37">
        <f>N210</f>
        <v>-3741.7</v>
      </c>
      <c r="O209" s="37">
        <f>O210</f>
        <v>-3746.6</v>
      </c>
      <c r="P209" s="32">
        <f>O209/N209%</f>
        <v>100.13095651709115</v>
      </c>
    </row>
    <row r="210" spans="1:16" ht="42" customHeight="1">
      <c r="A210" s="1">
        <v>192</v>
      </c>
      <c r="B210" s="15" t="s">
        <v>155</v>
      </c>
      <c r="C210" s="15" t="s">
        <v>208</v>
      </c>
      <c r="D210" s="15" t="s">
        <v>30</v>
      </c>
      <c r="E210" s="15" t="s">
        <v>192</v>
      </c>
      <c r="F210" s="15" t="s">
        <v>166</v>
      </c>
      <c r="G210" s="15" t="s">
        <v>192</v>
      </c>
      <c r="H210" s="15" t="s">
        <v>168</v>
      </c>
      <c r="I210" s="15" t="s">
        <v>211</v>
      </c>
      <c r="J210" s="27" t="s">
        <v>32</v>
      </c>
      <c r="K210" s="36">
        <v>-3741.7</v>
      </c>
      <c r="L210" s="39"/>
      <c r="M210" s="39"/>
      <c r="N210" s="39">
        <v>-3741.7</v>
      </c>
      <c r="O210" s="39">
        <v>-3746.6</v>
      </c>
      <c r="P210" s="32">
        <f>O210/N210%</f>
        <v>100.13095651709115</v>
      </c>
    </row>
    <row r="211" spans="1:16" ht="14.25" customHeight="1">
      <c r="A211" s="73" t="s">
        <v>134</v>
      </c>
      <c r="B211" s="73"/>
      <c r="C211" s="73"/>
      <c r="D211" s="73"/>
      <c r="E211" s="73"/>
      <c r="F211" s="73"/>
      <c r="G211" s="73"/>
      <c r="H211" s="73"/>
      <c r="I211" s="73"/>
      <c r="J211" s="73"/>
      <c r="K211" s="58">
        <f>K19+K112</f>
        <v>642455.50000000012</v>
      </c>
      <c r="L211" s="58">
        <f>L19+L112</f>
        <v>791.14</v>
      </c>
      <c r="M211" s="58">
        <f>M19+M112</f>
        <v>791.14</v>
      </c>
      <c r="N211" s="58">
        <f>N19+N112</f>
        <v>644013.90000000014</v>
      </c>
      <c r="O211" s="58">
        <f>O19+O112</f>
        <v>638129.80000000005</v>
      </c>
      <c r="P211" s="32">
        <f>O211/N211%</f>
        <v>99.086339596086347</v>
      </c>
    </row>
    <row r="212" spans="1:16" ht="90.75" customHeight="1">
      <c r="A212" s="14"/>
      <c r="B212" s="11"/>
      <c r="C212" s="11"/>
      <c r="D212" s="11"/>
      <c r="E212" s="11"/>
      <c r="F212" s="11"/>
      <c r="G212" s="11"/>
      <c r="H212" s="11"/>
      <c r="I212" s="11"/>
      <c r="J212" s="18"/>
    </row>
    <row r="213" spans="1:16" ht="33" customHeight="1">
      <c r="A213" s="14"/>
      <c r="J213" s="13"/>
    </row>
    <row r="214" spans="1:16" ht="31.5" customHeight="1">
      <c r="A214" s="14"/>
    </row>
    <row r="215" spans="1:16" ht="23.25" customHeight="1">
      <c r="A215" s="14"/>
    </row>
    <row r="216" spans="1:16" ht="39.75" customHeight="1">
      <c r="A216" s="14"/>
    </row>
    <row r="217" spans="1:16" ht="52.5" customHeight="1">
      <c r="A217" s="14"/>
    </row>
    <row r="218" spans="1:16" ht="60" customHeight="1">
      <c r="A218" s="12"/>
    </row>
    <row r="219" spans="1:16" ht="59.25" customHeight="1">
      <c r="A219" s="11"/>
    </row>
    <row r="220" spans="1:16" ht="126.75" customHeight="1">
      <c r="A220" s="11"/>
    </row>
    <row r="221" spans="1:16" ht="115.5" customHeight="1">
      <c r="A221" s="11"/>
    </row>
    <row r="222" spans="1:16" ht="135.75" customHeight="1"/>
    <row r="223" spans="1:16" ht="179.25" customHeight="1"/>
    <row r="224" spans="1:16" ht="108.75" customHeight="1"/>
    <row r="225" ht="91.5" customHeight="1"/>
    <row r="226" ht="85.5" customHeight="1"/>
    <row r="227" ht="54.75" customHeight="1"/>
    <row r="228" ht="67.5" customHeight="1"/>
    <row r="229" ht="51" customHeight="1"/>
    <row r="230" ht="106.5" customHeight="1"/>
    <row r="231" ht="82.5" customHeight="1"/>
    <row r="232" ht="90.75" customHeight="1"/>
    <row r="233" ht="54" customHeight="1"/>
    <row r="234" ht="48.75" customHeight="1"/>
    <row r="235" ht="30" customHeight="1"/>
    <row r="236" ht="34.5" customHeight="1"/>
    <row r="237" ht="34.5" customHeight="1"/>
    <row r="238" ht="36" customHeight="1"/>
    <row r="241" ht="70.5" customHeight="1"/>
    <row r="242" ht="90" customHeight="1"/>
    <row r="244" ht="54.75" customHeight="1"/>
    <row r="245" ht="80.25" customHeight="1"/>
    <row r="246" ht="126.75" customHeight="1"/>
    <row r="247" ht="144.75" customHeight="1"/>
    <row r="248" ht="144.75" customHeight="1"/>
    <row r="249" ht="47.25" customHeight="1"/>
    <row r="252" ht="58.5" customHeight="1"/>
    <row r="253" ht="45.75" customHeight="1"/>
    <row r="256" ht="44.25" customHeight="1"/>
    <row r="257" ht="39.75" customHeight="1"/>
    <row r="258" ht="42" customHeight="1"/>
    <row r="259" ht="45" customHeight="1"/>
    <row r="261" ht="41.25" customHeight="1"/>
    <row r="262" ht="28.5" customHeight="1"/>
    <row r="263" ht="143.25" customHeight="1"/>
    <row r="264" ht="118.5" customHeight="1"/>
    <row r="265" ht="117.75" customHeight="1"/>
    <row r="266" ht="142.5" customHeight="1"/>
    <row r="267" ht="185.25" customHeight="1"/>
    <row r="268" ht="91.5" customHeight="1"/>
    <row r="269" ht="78.75" customHeight="1"/>
    <row r="270" ht="72.75" customHeight="1"/>
    <row r="271" ht="102.75" customHeight="1"/>
    <row r="272" ht="81.75" customHeight="1"/>
    <row r="273" ht="135" customHeight="1"/>
    <row r="274" ht="68.25" customHeight="1"/>
    <row r="275" ht="89.25" customHeight="1"/>
    <row r="276" ht="119.25" customHeight="1"/>
    <row r="277" ht="147" customHeight="1"/>
    <row r="278" ht="78.75" customHeight="1"/>
    <row r="279" ht="99" customHeight="1"/>
    <row r="281" ht="74.25" customHeight="1"/>
    <row r="283" ht="89.25" customHeight="1"/>
    <row r="284" ht="81" customHeight="1"/>
    <row r="285" ht="69" customHeight="1"/>
    <row r="286" ht="83.25" customHeight="1"/>
    <row r="287" ht="129" customHeight="1"/>
    <row r="288" ht="104.25" customHeight="1"/>
    <row r="289" ht="52.5" customHeight="1"/>
    <row r="290" ht="59.25" customHeight="1"/>
    <row r="291" ht="64.5" customHeight="1"/>
    <row r="292" ht="69" customHeight="1"/>
    <row r="293" ht="55.5" customHeight="1"/>
    <row r="294" ht="218.25" customHeight="1"/>
    <row r="295" ht="24.75" customHeight="1"/>
    <row r="299" ht="25.5" customHeight="1"/>
    <row r="300" ht="18" customHeight="1"/>
    <row r="301" ht="26.25" customHeight="1"/>
    <row r="302" ht="26.25" customHeight="1"/>
    <row r="303" ht="28.5" customHeight="1"/>
    <row r="304" ht="28.5" customHeight="1"/>
    <row r="305" ht="39.75" customHeight="1"/>
    <row r="306" ht="43.5" customHeight="1"/>
    <row r="307" ht="27.75" customHeight="1"/>
    <row r="308" ht="19.5" customHeight="1"/>
    <row r="309" ht="63.75" customHeight="1"/>
    <row r="310" ht="90" customHeight="1"/>
    <row r="311" ht="19.5" customHeight="1"/>
    <row r="312" ht="18" customHeight="1"/>
    <row r="313" ht="26.25" customHeight="1"/>
    <row r="314" ht="20.25" customHeight="1"/>
    <row r="315" ht="72.75" customHeight="1"/>
    <row r="316" ht="14.25" customHeight="1"/>
    <row r="317" ht="27.75" customHeight="1"/>
    <row r="318" ht="41.25" customHeight="1"/>
    <row r="319" ht="18.75" customHeight="1"/>
    <row r="320" ht="24" customHeight="1"/>
    <row r="321" ht="19.5" customHeight="1"/>
    <row r="322" ht="123.75" customHeight="1"/>
    <row r="323" ht="120.75" customHeight="1"/>
    <row r="324" ht="91.5" customHeight="1"/>
    <row r="327" ht="210.75" customHeight="1"/>
    <row r="330" ht="67.5" customHeight="1"/>
    <row r="332" ht="19.5" customHeight="1"/>
    <row r="336" ht="17.25" customHeight="1"/>
  </sheetData>
  <mergeCells count="19">
    <mergeCell ref="P14:P17"/>
    <mergeCell ref="A6:O12"/>
    <mergeCell ref="O14:O17"/>
    <mergeCell ref="N14:N17"/>
    <mergeCell ref="C15:C17"/>
    <mergeCell ref="H15:H17"/>
    <mergeCell ref="I15:I17"/>
    <mergeCell ref="L13:M13"/>
    <mergeCell ref="A13:K13"/>
    <mergeCell ref="A211:J211"/>
    <mergeCell ref="A14:A17"/>
    <mergeCell ref="E15:E17"/>
    <mergeCell ref="K14:K17"/>
    <mergeCell ref="D15:D17"/>
    <mergeCell ref="G15:G17"/>
    <mergeCell ref="F15:F17"/>
    <mergeCell ref="B14:I14"/>
    <mergeCell ref="J14:J17"/>
    <mergeCell ref="B15:B17"/>
  </mergeCells>
  <phoneticPr fontId="0" type="noConversion"/>
  <pageMargins left="0.31" right="0.26" top="0.57999999999999996" bottom="0.4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2017-05-19T09:42:51Z</cp:lastPrinted>
  <dcterms:created xsi:type="dcterms:W3CDTF">1996-10-08T23:32:33Z</dcterms:created>
  <dcterms:modified xsi:type="dcterms:W3CDTF">2017-05-19T09:43:47Z</dcterms:modified>
</cp:coreProperties>
</file>