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14210"/>
</workbook>
</file>

<file path=xl/calcChain.xml><?xml version="1.0" encoding="utf-8"?>
<calcChain xmlns="http://schemas.openxmlformats.org/spreadsheetml/2006/main">
  <c r="P28" i="3"/>
  <c r="P30"/>
  <c r="P31"/>
  <c r="P32"/>
  <c r="P33"/>
  <c r="P36"/>
  <c r="P38"/>
  <c r="P41"/>
  <c r="P45"/>
  <c r="P49"/>
  <c r="P51"/>
  <c r="P54"/>
  <c r="P55"/>
  <c r="P57"/>
  <c r="P60"/>
  <c r="P63"/>
  <c r="P65"/>
  <c r="P66"/>
  <c r="P70"/>
  <c r="P72"/>
  <c r="P76"/>
  <c r="P79"/>
  <c r="P81"/>
  <c r="P84"/>
  <c r="P86"/>
  <c r="P88"/>
  <c r="P89"/>
  <c r="P90"/>
  <c r="P92"/>
  <c r="P93"/>
  <c r="P94"/>
  <c r="P96"/>
  <c r="P97"/>
  <c r="P100"/>
  <c r="P101"/>
  <c r="P102"/>
  <c r="P103"/>
  <c r="P104"/>
  <c r="P105"/>
  <c r="P112"/>
  <c r="P113"/>
  <c r="P114"/>
  <c r="P115"/>
  <c r="P121"/>
  <c r="P123"/>
  <c r="P126"/>
  <c r="P128"/>
  <c r="P130"/>
  <c r="P133"/>
  <c r="P134"/>
  <c r="P135"/>
  <c r="P136"/>
  <c r="P137"/>
  <c r="P138"/>
  <c r="P139"/>
  <c r="P140"/>
  <c r="P141"/>
  <c r="P142"/>
  <c r="P143"/>
  <c r="P144"/>
  <c r="P145"/>
  <c r="P146"/>
  <c r="P147"/>
  <c r="P148"/>
  <c r="P149"/>
  <c r="P150"/>
  <c r="P151"/>
  <c r="P152"/>
  <c r="P153"/>
  <c r="P154"/>
  <c r="P155"/>
  <c r="P156"/>
  <c r="P157"/>
  <c r="P158"/>
  <c r="P159"/>
  <c r="P160"/>
  <c r="P161"/>
  <c r="P162"/>
  <c r="P166"/>
  <c r="P167"/>
  <c r="P168"/>
  <c r="P169"/>
  <c r="P170"/>
  <c r="P171"/>
  <c r="P172"/>
  <c r="P173"/>
  <c r="P174"/>
  <c r="P175"/>
  <c r="P176"/>
  <c r="P177"/>
  <c r="P178"/>
  <c r="P179"/>
  <c r="P180"/>
  <c r="P181"/>
  <c r="P183"/>
  <c r="P184"/>
  <c r="P185"/>
  <c r="P187"/>
  <c r="P190"/>
  <c r="P191"/>
  <c r="P194"/>
  <c r="P197"/>
  <c r="P198"/>
  <c r="P199"/>
  <c r="P200"/>
  <c r="P206"/>
  <c r="O202"/>
  <c r="O201"/>
  <c r="O204"/>
  <c r="P204"/>
  <c r="O205"/>
  <c r="O196"/>
  <c r="O195"/>
  <c r="O193"/>
  <c r="P193"/>
  <c r="O189"/>
  <c r="O188"/>
  <c r="P188"/>
  <c r="O186"/>
  <c r="O184"/>
  <c r="O182"/>
  <c r="P182"/>
  <c r="O165"/>
  <c r="O164"/>
  <c r="P164"/>
  <c r="O132"/>
  <c r="O131"/>
  <c r="P131"/>
  <c r="O129"/>
  <c r="P129"/>
  <c r="O127"/>
  <c r="P127"/>
  <c r="O125"/>
  <c r="P125"/>
  <c r="O122"/>
  <c r="P122"/>
  <c r="O120"/>
  <c r="O119"/>
  <c r="L107"/>
  <c r="M107"/>
  <c r="N107"/>
  <c r="O107"/>
  <c r="O106"/>
  <c r="P106"/>
  <c r="K107"/>
  <c r="O111"/>
  <c r="O110"/>
  <c r="P110"/>
  <c r="L99"/>
  <c r="M99"/>
  <c r="M98"/>
  <c r="N99"/>
  <c r="O99"/>
  <c r="P99"/>
  <c r="K99"/>
  <c r="O98"/>
  <c r="L95"/>
  <c r="M95"/>
  <c r="N95"/>
  <c r="O95"/>
  <c r="P95"/>
  <c r="K95"/>
  <c r="O91"/>
  <c r="P91"/>
  <c r="O87"/>
  <c r="P87"/>
  <c r="O85"/>
  <c r="P85"/>
  <c r="O83"/>
  <c r="P83"/>
  <c r="O80"/>
  <c r="P80"/>
  <c r="O78"/>
  <c r="P78"/>
  <c r="O75"/>
  <c r="O74"/>
  <c r="P74"/>
  <c r="O71"/>
  <c r="P71"/>
  <c r="O69"/>
  <c r="P69"/>
  <c r="O62"/>
  <c r="O61"/>
  <c r="P61"/>
  <c r="O59"/>
  <c r="O58"/>
  <c r="P58"/>
  <c r="O56"/>
  <c r="P56"/>
  <c r="O53"/>
  <c r="O52"/>
  <c r="O50"/>
  <c r="P50"/>
  <c r="O48"/>
  <c r="P48"/>
  <c r="O44"/>
  <c r="O43"/>
  <c r="O42"/>
  <c r="P42"/>
  <c r="O39"/>
  <c r="P39"/>
  <c r="O40"/>
  <c r="P40"/>
  <c r="O37"/>
  <c r="P37"/>
  <c r="O35"/>
  <c r="O29"/>
  <c r="O26"/>
  <c r="P26"/>
  <c r="O27"/>
  <c r="P27"/>
  <c r="N205"/>
  <c r="N204"/>
  <c r="N202"/>
  <c r="N201"/>
  <c r="N196"/>
  <c r="N195"/>
  <c r="N193"/>
  <c r="N189"/>
  <c r="N188"/>
  <c r="N186"/>
  <c r="P186"/>
  <c r="N184"/>
  <c r="N182"/>
  <c r="N165"/>
  <c r="N164"/>
  <c r="N163"/>
  <c r="N132"/>
  <c r="N131"/>
  <c r="N129"/>
  <c r="N127"/>
  <c r="N125"/>
  <c r="N122"/>
  <c r="N120"/>
  <c r="N119"/>
  <c r="N111"/>
  <c r="N110"/>
  <c r="N106"/>
  <c r="N98"/>
  <c r="N91"/>
  <c r="N87"/>
  <c r="N85"/>
  <c r="N83"/>
  <c r="N80"/>
  <c r="N78"/>
  <c r="N75"/>
  <c r="N74"/>
  <c r="N71"/>
  <c r="N69"/>
  <c r="N62"/>
  <c r="N61"/>
  <c r="N59"/>
  <c r="N58"/>
  <c r="N56"/>
  <c r="N53"/>
  <c r="N52"/>
  <c r="N50"/>
  <c r="N48"/>
  <c r="N44"/>
  <c r="N43"/>
  <c r="N42"/>
  <c r="N40"/>
  <c r="N39"/>
  <c r="N37"/>
  <c r="N35"/>
  <c r="N29"/>
  <c r="N27"/>
  <c r="N26"/>
  <c r="K111"/>
  <c r="L132"/>
  <c r="L131"/>
  <c r="M132"/>
  <c r="M131"/>
  <c r="K132"/>
  <c r="K131"/>
  <c r="L196"/>
  <c r="M196"/>
  <c r="M195"/>
  <c r="K196"/>
  <c r="K195"/>
  <c r="L91"/>
  <c r="M91"/>
  <c r="K91"/>
  <c r="K53"/>
  <c r="K52"/>
  <c r="L50"/>
  <c r="M50"/>
  <c r="K50"/>
  <c r="L78"/>
  <c r="M78"/>
  <c r="K78"/>
  <c r="L80"/>
  <c r="M80"/>
  <c r="K80"/>
  <c r="L75"/>
  <c r="L74"/>
  <c r="M75"/>
  <c r="M74"/>
  <c r="K75"/>
  <c r="K74"/>
  <c r="K125"/>
  <c r="L182"/>
  <c r="M182"/>
  <c r="K182"/>
  <c r="L195"/>
  <c r="L127"/>
  <c r="M127"/>
  <c r="K127"/>
  <c r="L125"/>
  <c r="M125"/>
  <c r="L111"/>
  <c r="L110"/>
  <c r="L106"/>
  <c r="M111"/>
  <c r="M110"/>
  <c r="M106"/>
  <c r="K110"/>
  <c r="L129"/>
  <c r="M129"/>
  <c r="K129"/>
  <c r="L205"/>
  <c r="L204"/>
  <c r="M205"/>
  <c r="M204"/>
  <c r="K205"/>
  <c r="K204"/>
  <c r="L187"/>
  <c r="L186"/>
  <c r="M187"/>
  <c r="M186"/>
  <c r="K186"/>
  <c r="L165"/>
  <c r="L164"/>
  <c r="L163"/>
  <c r="M165"/>
  <c r="M164"/>
  <c r="M163"/>
  <c r="K165"/>
  <c r="K164"/>
  <c r="K163"/>
  <c r="L71"/>
  <c r="M71"/>
  <c r="L98"/>
  <c r="K98"/>
  <c r="L87"/>
  <c r="M87"/>
  <c r="K87"/>
  <c r="L56"/>
  <c r="M56"/>
  <c r="K56"/>
  <c r="K71"/>
  <c r="L62"/>
  <c r="L61"/>
  <c r="M62"/>
  <c r="M61"/>
  <c r="K62"/>
  <c r="K61"/>
  <c r="K40"/>
  <c r="L189"/>
  <c r="L188"/>
  <c r="M189"/>
  <c r="M188"/>
  <c r="K189"/>
  <c r="K188"/>
  <c r="L202"/>
  <c r="L201"/>
  <c r="M202"/>
  <c r="M201"/>
  <c r="K202"/>
  <c r="K201"/>
  <c r="L29"/>
  <c r="M29"/>
  <c r="K29"/>
  <c r="L59"/>
  <c r="L58"/>
  <c r="M59"/>
  <c r="M58"/>
  <c r="K59"/>
  <c r="K58"/>
  <c r="L193"/>
  <c r="M193"/>
  <c r="K193"/>
  <c r="L184"/>
  <c r="M184"/>
  <c r="K184"/>
  <c r="L85"/>
  <c r="M85"/>
  <c r="K85"/>
  <c r="L53"/>
  <c r="L52"/>
  <c r="L47"/>
  <c r="M53"/>
  <c r="M52"/>
  <c r="L37"/>
  <c r="M37"/>
  <c r="K37"/>
  <c r="K26"/>
  <c r="K35"/>
  <c r="K39"/>
  <c r="K44"/>
  <c r="K43"/>
  <c r="K42"/>
  <c r="K83"/>
  <c r="K69"/>
  <c r="L26"/>
  <c r="L35"/>
  <c r="L44"/>
  <c r="L43"/>
  <c r="L42"/>
  <c r="L41"/>
  <c r="L83"/>
  <c r="L69"/>
  <c r="L68"/>
  <c r="L67"/>
  <c r="L120"/>
  <c r="L119"/>
  <c r="L122"/>
  <c r="M26"/>
  <c r="M25"/>
  <c r="M35"/>
  <c r="M34"/>
  <c r="M44"/>
  <c r="M43"/>
  <c r="M42"/>
  <c r="M41"/>
  <c r="M83"/>
  <c r="M69"/>
  <c r="M120"/>
  <c r="M119"/>
  <c r="M122"/>
  <c r="K120"/>
  <c r="K119"/>
  <c r="K122"/>
  <c r="K27"/>
  <c r="L27"/>
  <c r="M27"/>
  <c r="K48"/>
  <c r="L48"/>
  <c r="M48"/>
  <c r="K68"/>
  <c r="K67"/>
  <c r="O118"/>
  <c r="P119"/>
  <c r="O192"/>
  <c r="P192"/>
  <c r="P195"/>
  <c r="P29"/>
  <c r="P52"/>
  <c r="P196"/>
  <c r="P132"/>
  <c r="P120"/>
  <c r="K34"/>
  <c r="P189"/>
  <c r="P165"/>
  <c r="P75"/>
  <c r="P62"/>
  <c r="P98"/>
  <c r="P205"/>
  <c r="P59"/>
  <c r="P43"/>
  <c r="N34"/>
  <c r="P35"/>
  <c r="P111"/>
  <c r="P44"/>
  <c r="P53"/>
  <c r="O163"/>
  <c r="P163"/>
  <c r="O34"/>
  <c r="K106"/>
  <c r="L34"/>
  <c r="O124"/>
  <c r="N77"/>
  <c r="K118"/>
  <c r="M77"/>
  <c r="M73"/>
  <c r="K77"/>
  <c r="K73"/>
  <c r="M68"/>
  <c r="M67"/>
  <c r="O47"/>
  <c r="L118"/>
  <c r="N124"/>
  <c r="N192"/>
  <c r="L192"/>
  <c r="N118"/>
  <c r="O68"/>
  <c r="L25"/>
  <c r="O77"/>
  <c r="L77"/>
  <c r="L73"/>
  <c r="N73"/>
  <c r="N82"/>
  <c r="L46"/>
  <c r="K25"/>
  <c r="N25"/>
  <c r="N47"/>
  <c r="N46"/>
  <c r="N68"/>
  <c r="N67"/>
  <c r="O82"/>
  <c r="O25"/>
  <c r="P25"/>
  <c r="K192"/>
  <c r="M124"/>
  <c r="M118"/>
  <c r="M47"/>
  <c r="M46"/>
  <c r="L124"/>
  <c r="L82"/>
  <c r="K47"/>
  <c r="K46"/>
  <c r="K82"/>
  <c r="M82"/>
  <c r="M192"/>
  <c r="K124"/>
  <c r="M40"/>
  <c r="M39"/>
  <c r="L39"/>
  <c r="L40"/>
  <c r="O67"/>
  <c r="P67"/>
  <c r="P68"/>
  <c r="P118"/>
  <c r="O117"/>
  <c r="P47"/>
  <c r="P82"/>
  <c r="P124"/>
  <c r="O73"/>
  <c r="P73"/>
  <c r="P77"/>
  <c r="O46"/>
  <c r="P46"/>
  <c r="P34"/>
  <c r="N117"/>
  <c r="N116"/>
  <c r="L117"/>
  <c r="L116"/>
  <c r="O24"/>
  <c r="N24"/>
  <c r="K117"/>
  <c r="K116"/>
  <c r="M24"/>
  <c r="M117"/>
  <c r="M116"/>
  <c r="K24"/>
  <c r="L24"/>
  <c r="P24"/>
  <c r="P117"/>
  <c r="O116"/>
  <c r="P116"/>
  <c r="K207"/>
  <c r="N207"/>
  <c r="L207"/>
  <c r="M207"/>
  <c r="O207"/>
  <c r="P207"/>
</calcChain>
</file>

<file path=xl/sharedStrings.xml><?xml version="1.0" encoding="utf-8"?>
<sst xmlns="http://schemas.openxmlformats.org/spreadsheetml/2006/main" count="1566" uniqueCount="324">
  <si>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</si>
  <si>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</si>
  <si>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39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</si>
  <si>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общедоступного и бесплатного дошкольного образования в муниципальных общеобразовательных организациях,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</si>
  <si>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</si>
  <si>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0640</t>
  </si>
  <si>
    <t>Субвенции бюджетам муниципальных образований на обеспечение бесплатного проезда детей и лиц, сопровождающих организованные группы детей, до места нахождения загородных оздоровительных лагерей и обратно (в соответствии с Законом края от 7 июля 2009 года № 8-3618 «Об обеспечении прав детей на отдых, оздоровление и занятость в Красноярском крае») в рамках подпрограммы «Социальная поддержка семей, имеющих детей» государственной программы Красноярского края «Развитие системы социальной поддержки граждан»</t>
  </si>
  <si>
    <t>Платежи от государственных и муниципальных унитарных предприятий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</si>
  <si>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</si>
  <si>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>10</t>
  </si>
  <si>
    <t>Дотации бюджетам бюджетной системы Российской Федерации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</si>
  <si>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</si>
  <si>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поддержку мер по обеспечению сбалансированности бюджетов</t>
  </si>
  <si>
    <t>20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</si>
  <si>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</si>
  <si>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</si>
  <si>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118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</si>
  <si>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</si>
  <si>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</si>
  <si>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</si>
  <si>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40</t>
  </si>
  <si>
    <t>7744</t>
  </si>
  <si>
    <t>7607</t>
  </si>
  <si>
    <t>Предоставление иных межбюджетных трансфертов бюджетам муниципальных образований в целях содействия достижению и (или) поощрения достижения наилучших значений показателей эффективности деятельности органов местного самоуправления городских округов и муниципальных районов в рамках подпрограммы «Стимулирование органов местного самоуправления края к эффективной реализации полномочий, закрепленных за муниципальными образованиями» государственной программы Красноярского края «Содействие развитию местного самоуправления»</t>
  </si>
  <si>
    <t>Утверждено решением о бюджете</t>
  </si>
  <si>
    <t>Уточненный план</t>
  </si>
  <si>
    <t>Исполнено</t>
  </si>
  <si>
    <t>% исполнения</t>
  </si>
  <si>
    <t>Плата за выбросы загрязняющих веществ в атмосферный воздух передвижными объектами</t>
  </si>
  <si>
    <t>Невыясненные поступления, зачисляемые в бюджеты муниципальных районов</t>
  </si>
  <si>
    <t>Невыясненные поступления</t>
  </si>
  <si>
    <t xml:space="preserve"> Доходы от реализации имущества, находящегося в государственной и  муниципальной собственности (за  исключением движимого имущества  бюджетных и автономных  учреждений, а также имущества  государственных и муниципальных  унитарных предприятий, в том числе казенных)
</t>
  </si>
  <si>
    <r>
      <t xml:space="preserve">                                                                                                                                                                                                   </t>
    </r>
    <r>
      <rPr>
        <sz val="12"/>
        <rFont val="Times New Roman"/>
        <family val="1"/>
        <charset val="204"/>
      </rPr>
      <t>(тыс.руб)</t>
    </r>
  </si>
  <si>
    <t>Субсидии бюджетам муниципальных образований для реализации мероприятий, предусмотренных муниципальными программами развития субъектов малого и среднего предпринимательства в рамках подпрограммы «Развитие субъектов малого и среднего предпринимательства» государственной программы Красноярского края "Развитие инвестиционной деятельности малого и среднего предпринимательства"</t>
  </si>
  <si>
    <t xml:space="preserve">Доходы районного бюджета по кодам видов доходов, подвидов доходов,  аналитической группы подвидов доходов бюджета  за 2017 год </t>
  </si>
  <si>
    <t>от 30.05.2018 № 45-231-26р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</si>
  <si>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</si>
  <si>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</si>
  <si>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519</t>
  </si>
  <si>
    <t>Субсидия бюджетам на поддержку отрасли культуры</t>
  </si>
  <si>
    <t>Субсидия бюджетам муниципальных районов на поддержку отрасли культуры</t>
  </si>
  <si>
    <t>1043</t>
  </si>
  <si>
    <t>1044</t>
  </si>
  <si>
    <t>Субсидии бюджетам муниципальных образований на повышение размеров оплаты труда специалистов по работе с молодежью, методистов муниципальных молодежных центров в рамках подпрограммы "Вовлечение молодежи в социальную практику" государственной программы Красноярского края "Молодежь Красноярского края в ХХ1 веке"</t>
  </si>
  <si>
    <t>Средства на повышение размеров оплаты труда основного персонала библиотек и музеев по Министерству культуры Красноярского края в рамках непрограмных расходов отдельных органов исполнительной власти</t>
  </si>
  <si>
    <t>Субсидии бюджетам муниципальных образований края на обеспечение первичных мер пожарной безопасности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</si>
  <si>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7412</t>
  </si>
  <si>
    <t>Субсидии бюджетам муниципальных образований края на частичное 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населения»»</t>
  </si>
  <si>
    <t>7413</t>
  </si>
  <si>
    <t>Субсидии бюджетам муниципальных образований на реализацию мероприятий направленных на повышение безопасности дорожного движения, в рамках подпрограммы "Повышение безопасности дорожного движения" государственной программы Красноярского края "Развитие транспортной системы"</t>
  </si>
  <si>
    <t>7492</t>
  </si>
  <si>
    <t>Субсидии бюджетам муниципальных образований на содержание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 "Развитие транспортной системы"</t>
  </si>
  <si>
    <t>7508</t>
  </si>
  <si>
    <t>Субсидии бюджетам муниципальных образований на капитальный ремонт и ремонт автомобильных дорог общего пользования местного значения за счет средств дорожного фонда Красноярского края в рамках подпрограммы "Дороги Красноярья" государственной программы Красноярского края" Развитие транспортной системы"</t>
  </si>
  <si>
    <t>7509</t>
  </si>
  <si>
    <t>Субсидия бюджетам муниципальных образований на развитие инфраструктуры общеобразовательных организаций в рамках подпрограммы "Развитие дошкольного, общего и дополнительного образования государственной прогаммы Красноярского края "Развитие образования"</t>
  </si>
  <si>
    <t>7563</t>
  </si>
  <si>
    <t>543</t>
  </si>
  <si>
    <t>Субвенции бюджетам муниципальных образований на содействие достижению целевых показателей региональных программ развития агропромышленного комплекса</t>
  </si>
  <si>
    <t>Субвенции бюджетам муниципальных районов на содействие достижению целевых показателей региональных программ развития агропромышленного комплекса</t>
  </si>
  <si>
    <t>Резервный фонд Правительства Красноярского края в рамках непрограммных расходов отдельных органов исполнительной власти</t>
  </si>
  <si>
    <t>49</t>
  </si>
  <si>
    <t xml:space="preserve"> 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</si>
  <si>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</si>
  <si>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</si>
  <si>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19</t>
  </si>
  <si>
    <t>60</t>
  </si>
  <si>
    <t xml:space="preserve">Возврат остатков субсидий, субвенций и иных межбюджетных трансфертов, имеющих целевое назначение, прошлых лет </t>
  </si>
  <si>
    <t>1011</t>
  </si>
  <si>
    <t>17</t>
  </si>
  <si>
    <t>Прочие неналоговые доходы</t>
  </si>
  <si>
    <t>Прочие неналоговые доходы бюджетов муниципальных районов</t>
  </si>
  <si>
    <t>147</t>
  </si>
  <si>
    <t>051</t>
  </si>
  <si>
    <t>Субсидии бюджетам муниципальных районов на реализацию федеральных целевых программ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</si>
  <si>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</si>
  <si>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образований на государственную поддержку комплексного развития муниципальных учреждений культуры и образовательных организаций в области культуры в рамках подпрограммы "Обеспечение реализации государственной программы и прочие мероприятия" государственной программы Красноярского края "Развитие культуры и туризма"</t>
  </si>
  <si>
    <t>Субсидии бюджетам муниципальных образований 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лагерей,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</si>
  <si>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Субсидии бюджетам муниципальных образований на финансирование (возмещение) расходов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в рамках подпрограммы "Модернизация, реконструкция и капитальный ремонт объектов коммунальной инфраструктуры муниципальных образований Красноярского края" государственной программы Красноярского края "Реформирование и модернизация жилищно-коммунального хозяйства и повышение энергетической эффективности"</t>
  </si>
  <si>
    <t>Субсидии бюджетам муниципальных образований на актуализацию документов территориального планирования и градостроительного зонирования муниципальных образований в рамках подпрограммы " 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</si>
  <si>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Субсидии бюджетам муниципальных образований на осуществление расходов, направленных на реализацию мероприятий по поддержке местных инициатив, в рамках подпрограммы "Поддержка местных инициатив" государственной программы Красноярского края "Содействие развитию местного самоуправления"</t>
  </si>
  <si>
    <t>Субсидии бюджетам на реализацию федеральных целевых программ</t>
  </si>
  <si>
    <t>097</t>
  </si>
  <si>
    <t>Субсидии бюджетам на создание в общеобразовательных организациях, расположенных в сельской местности, условий для занятий физической культурой и спортом</t>
  </si>
  <si>
    <t>1021</t>
  </si>
  <si>
    <t>1031</t>
  </si>
  <si>
    <t>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министерству финансов Красноярского края в рамках непрогаммных расходов отдельных органов власти</t>
  </si>
  <si>
    <t>Персональные выплаты, установленные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(значка), по министерству финансов Красноярского края в рамках непрогаммных расходов отдельных органов власти</t>
  </si>
  <si>
    <t>7398</t>
  </si>
  <si>
    <t>Субсидии бюджетам муниципальных образований на проведение мероприятий, направленных на обеспечение безопасного участия детей в дорожном движении, в рамках подпрограммы «Повышение безопасности дорожного движения» государственной программы Красноярского края "Развитие транспортной системы"</t>
  </si>
  <si>
    <t>7449</t>
  </si>
  <si>
    <t>7466</t>
  </si>
  <si>
    <t>Субсидии бюджетам муниципальных образований на подготовку документов территориального планирования и градостроительного зонирования (внесение в них изменений), на на разработку документации по планировке территории в рамках подпрограммы "Стимулирование жилищного строительства" государственной программы Красноярского края "Создание условий для обеспечения доступным и комфортным жильем граждан"</t>
  </si>
  <si>
    <t>7553</t>
  </si>
  <si>
    <t>7571</t>
  </si>
  <si>
    <t>7591</t>
  </si>
  <si>
    <t>7641</t>
  </si>
  <si>
    <t>7741</t>
  </si>
  <si>
    <t>7840</t>
  </si>
  <si>
    <t>Субсидии бюджетам муниципальных образований края для реализации проектов по благоустройству территорий поселений, городских округовв рамках подпрограммы "Поддержка муниципальных проектов по благоустройству территорий и повышению активности населения в решении вопросов местного значения" государственной программы Красноярского края "Содействие развитию местного самоуправления"</t>
  </si>
  <si>
    <t>Субсидии бюджетам муниципальных образований 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 в рамках подпрограммы "Поддержка внедрения стандартов предоставления (оказания) муниципальных услуг и повышения качества жизни населения " государственной программы Красноярского края "Содействие развитию местного самоуправления"</t>
  </si>
  <si>
    <t>7411</t>
  </si>
  <si>
    <t>Иные межбюджетные трансферты бюджетам муниципальных районов Красноярского края, реализующих муниципальные программы, направленные на развитие сельских территорий, в рамках подпрограммы "Устойчивое развитие сельских территорий" государственной программы Красноярского края "Развитие сельского хозяйства и регулирование рынков сельскохозяйственой продукции, сырья и продовольствия"</t>
  </si>
  <si>
    <t>Средства на повышение размеров оплаты труда отдельным категориям работников бюджетной сферы края, в том числе для которых указами Президента Российской Федерации предусмотрено повышение оплаты труда, по министерству финансов Красноярского края в рамках непрограммных расходов отдельных органов исполнительной власти</t>
  </si>
  <si>
    <t>1042</t>
  </si>
  <si>
    <t>1045</t>
  </si>
  <si>
    <t>1046</t>
  </si>
  <si>
    <t>Средства на повышение размеров оплаты труда методистов муниципальных методических кабинетов (центров) сферы "Образование", созданных в виде муниципальных учреждений или являющихся структурными подразделениями муниципальных учреждений либо органов местного самоуправления муниципальных образований Красноярского края, по министерству образования Красноярского края в рамках непрограммных расхоов отдельных органов исполнительной власти</t>
  </si>
  <si>
    <t>Средства на повышение размеров оплаты труда основного и административно-управленческого персонала учреждений культуры, подведомственных муниципальным органам управления в области культуры, по министерству культуры Красноярского края в рамках непрограммных расходов отдельных органов исполнительной власти</t>
  </si>
  <si>
    <t>7454</t>
  </si>
  <si>
    <t>Субсидии бюджетам муниципальных образований на развитие системы патриотического воспитания в рамках деятельности муниципальных молодежных центров в рамках подпрограммы "Патриотическое воспитание молодежи" государственной программы Красноярского края "Молодежь Красноярского края в XXI веке"</t>
  </si>
  <si>
    <t>7510</t>
  </si>
  <si>
    <t>Субсидии бюджетам муниципальных образований края на мероприятия по развитию добровольной пожарной охраны в рамках подпрограммы «Предупреждение, спасение, помощь населению в чрезвычайных ситуациях» государственной программы Красноярского края «Защита от чрезвычайных ситуаций природного и техногенного характера и обеспечение безопасности населения»</t>
  </si>
  <si>
    <t>7645</t>
  </si>
  <si>
    <t>Субсидии бюджетам муниципальных образований на создание условий для развития услуг связи в малочисленных и труднодоступных населенных пунктах Красноярского края в рамках подпрограммы "Инфраструктура информационного и электронного правительства" государственной программы Красноярского края "Развитие информационного общества"</t>
  </si>
  <si>
    <t>14</t>
  </si>
  <si>
    <t>Доходы от продажи материальных и нематериальных активов</t>
  </si>
  <si>
    <t>410</t>
  </si>
  <si>
    <t xml:space="preserve">Доходы от реализации иного имущества, находящегося в собственности муниципальных районов (за  исключением имущества  муниципальных бюджетных и автономных  учреждений, а также имущества муниципальных  унитарных предприятий, в том  числе казенных), в части реализации основных средств по указанному имуществу </t>
  </si>
  <si>
    <t xml:space="preserve">Доходы от реализации имущества, находящегося в собственности муниципальных районов (за  исключением движимого имущества  муниципальных бюджетных и автономных  учреждений, а также имущества муниципальных  унитарных предприятий, в том  числе казенных), в части реализации основных средств по указанному имуществу 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</si>
  <si>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</si>
  <si>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</si>
  <si>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</si>
  <si>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 xml:space="preserve"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</t>
  </si>
  <si>
    <t>025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</si>
  <si>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</si>
  <si>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Доходы от продажи земельных участков, государственная собственность на которые разграничена (за исключением земельных участков муниципальных бюджетных и автономных учреждений)</t>
  </si>
  <si>
    <t xml:space="preserve">Доходы от продажи земельных участков, государственная собственность на которые разграничена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</si>
  <si>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</si>
  <si>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7745</t>
  </si>
  <si>
    <t>Предоставление иных межбюджетных трансфертов бюджетам муниципальных образований за содействие развитию налогового потенциала в рамках подпрограммы «Содействие развитию налогового потенциала муниципальных образований» государственной программы Красноярского края «Содействие развитию местного самоуправления»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</si>
  <si>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</si>
  <si>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</si>
  <si>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161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</si>
  <si>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муниципальных районов</t>
  </si>
  <si>
    <t>33</t>
  </si>
  <si>
    <t>Суммы по искам о возмещении вреда, причиненного окружающей среде, подлежащие зачислению в бюджеты муниципальных районов</t>
  </si>
  <si>
    <t>районного Совета депутатов</t>
  </si>
  <si>
    <t xml:space="preserve">к Решению Новоселовского </t>
  </si>
  <si>
    <t>Доходы от оказания платных услуг (работ) и компенсации затрат государства</t>
  </si>
  <si>
    <t>Доходы, поступающие в порядке возмещения расходов, понесенных в связи с эксплуатацией  имущества муниципальных районов</t>
  </si>
  <si>
    <t>065</t>
  </si>
  <si>
    <t>Доходы, поступающие в порядке возмещения расходов, понесенных в связи с эксплуатацией имущества</t>
  </si>
  <si>
    <t>Доходы от компенсации затрат государства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</si>
  <si>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</si>
  <si>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0"/>
        <rFont val="Times New Roman"/>
        <family val="1"/>
        <charset val="204"/>
      </rPr>
      <t>1</t>
    </r>
    <r>
      <rPr>
        <sz val="10"/>
        <rFont val="Times New Roman"/>
        <family val="1"/>
        <charset val="204"/>
      </rPr>
      <t xml:space="preserve"> и 228 Налогового кодекса Российской Федерации</t>
    </r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</si>
  <si>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</si>
  <si>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</si>
  <si>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</si>
  <si>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</si>
  <si>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017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</si>
  <si>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</si>
  <si>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081</t>
  </si>
  <si>
    <t>25</t>
  </si>
  <si>
    <t>321</t>
  </si>
  <si>
    <t>048</t>
  </si>
  <si>
    <t>Прочие поступления от денежных взысканий (штрафов) и иных сумм в возмещение ущерба</t>
  </si>
  <si>
    <t>099</t>
  </si>
  <si>
    <t>013</t>
  </si>
  <si>
    <t>13</t>
  </si>
  <si>
    <t>№ строки</t>
  </si>
  <si>
    <t>Налоги на прибыль, доходы</t>
  </si>
  <si>
    <t>Налог на прибыль организаций</t>
  </si>
  <si>
    <t>Налог на доходы физических лиц</t>
  </si>
  <si>
    <t>053</t>
  </si>
  <si>
    <t>Дотации на выравнивание бюджетной обеспеченности</t>
  </si>
  <si>
    <t>188</t>
  </si>
  <si>
    <t>000</t>
  </si>
  <si>
    <t>00</t>
  </si>
  <si>
    <t>0000</t>
  </si>
  <si>
    <t>01</t>
  </si>
  <si>
    <t>1</t>
  </si>
  <si>
    <t>02</t>
  </si>
  <si>
    <t>010</t>
  </si>
  <si>
    <t>012</t>
  </si>
  <si>
    <t>020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</si>
  <si>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</si>
  <si>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</si>
  <si>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</si>
  <si>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</si>
  <si>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</si>
  <si>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Прочие местные налоги и сборы</t>
  </si>
  <si>
    <t>Прочие местные налоги и сборы, мобилизуемые на территориях  муниципальных районов</t>
  </si>
  <si>
    <t>Доходы от использования  имущества, находящегося в государственной и муниципальной собственности</t>
  </si>
  <si>
    <t>Доходы  от сдачи в аренду имущества, находящегося в оперативном управлении образовательных учреждений</t>
  </si>
  <si>
    <t>Прочие доходы от сдачи в аренду имущества, находящегося в муниципальной собственности Новосёловского района</t>
  </si>
  <si>
    <t>Платежи при пользовании природными ресурсами</t>
  </si>
  <si>
    <t>Плата за негативное воздействие на окружающую среду</t>
  </si>
  <si>
    <t xml:space="preserve">Штрафы, санкции, возмещение ущерба </t>
  </si>
  <si>
    <t>Денежные взыскания (штрафы) за нарушение законодательства о налогах и сборах</t>
  </si>
  <si>
    <t xml:space="preserve">Безвозмездные поступления </t>
  </si>
  <si>
    <t>Безвозмездные поступления от других бюджетов бюджетной системы Российской Федерации</t>
  </si>
  <si>
    <t>05</t>
  </si>
  <si>
    <t>03</t>
  </si>
  <si>
    <t>08</t>
  </si>
  <si>
    <t>07</t>
  </si>
  <si>
    <t>09</t>
  </si>
  <si>
    <t>Прочие налоги и сборы (по отмененным местным налогам  и сборам)</t>
  </si>
  <si>
    <t>050</t>
  </si>
  <si>
    <t>030</t>
  </si>
  <si>
    <t>035</t>
  </si>
  <si>
    <t>0100</t>
  </si>
  <si>
    <t>0600</t>
  </si>
  <si>
    <t>015</t>
  </si>
  <si>
    <t>040</t>
  </si>
  <si>
    <t>060</t>
  </si>
  <si>
    <t>001</t>
  </si>
  <si>
    <t>2</t>
  </si>
  <si>
    <t>90</t>
  </si>
  <si>
    <t>999</t>
  </si>
  <si>
    <t>151</t>
  </si>
  <si>
    <t>110</t>
  </si>
  <si>
    <t>024</t>
  </si>
  <si>
    <t>140</t>
  </si>
  <si>
    <t>182</t>
  </si>
  <si>
    <t>16</t>
  </si>
  <si>
    <t>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</si>
  <si>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>Прочие поступления от денежных взысканий (штрафов) и иных сумм в возмещении ущерба, зачисляемые в бюджеты муниципальных районов</t>
  </si>
  <si>
    <t>НАЛОГОВЫЕ И НЕНАЛОГОВЫЕ ДОХОДЫ</t>
  </si>
  <si>
    <t>Государственная пошлина по делам, рассматриваемым в судах общей юрисдикции, мировыми судьями</t>
  </si>
  <si>
    <t>120</t>
  </si>
  <si>
    <t>130</t>
  </si>
  <si>
    <t>11</t>
  </si>
  <si>
    <t>код статьи</t>
  </si>
  <si>
    <t>код подгруппы</t>
  </si>
  <si>
    <t>код группы</t>
  </si>
  <si>
    <t>код главного администратора</t>
  </si>
  <si>
    <t>код подстатьи</t>
  </si>
  <si>
    <t>код элемента</t>
  </si>
  <si>
    <t>Дотации бюджетам на поддержку мер по обеспечению сбалансированности бюджетов</t>
  </si>
  <si>
    <t>Государственная пошлина по делам, рассматриваемым в судах общей юрисдикции,  мировыми  судьями (за исключением Верховного Суда Российской Федерации)</t>
  </si>
  <si>
    <t>Денежные взыскания (штрафы) за нарушение земельного законодательства</t>
  </si>
  <si>
    <t>Плата за выбросы загрязняющих веществ в атмосферный воздух стационарными объектами</t>
  </si>
  <si>
    <t>12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</si>
  <si>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</si>
  <si>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</si>
  <si>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</si>
  <si>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</si>
  <si>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</si>
  <si>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</si>
  <si>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069</t>
  </si>
  <si>
    <t>Код классификации доходов бюджета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</si>
  <si>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</si>
  <si>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</si>
  <si>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415</t>
  </si>
  <si>
    <t>2711</t>
  </si>
  <si>
    <t>7456</t>
  </si>
  <si>
    <t>7555</t>
  </si>
  <si>
    <t>7511</t>
  </si>
  <si>
    <t>7601</t>
  </si>
  <si>
    <t>7518</t>
  </si>
  <si>
    <t>0151</t>
  </si>
  <si>
    <t>7564</t>
  </si>
  <si>
    <t>7588</t>
  </si>
  <si>
    <t>7566</t>
  </si>
  <si>
    <t>7554</t>
  </si>
  <si>
    <t>7517</t>
  </si>
  <si>
    <t>7604</t>
  </si>
  <si>
    <t>7513</t>
  </si>
  <si>
    <t>7552</t>
  </si>
  <si>
    <t>7514</t>
  </si>
  <si>
    <t>7519</t>
  </si>
  <si>
    <t>ПРОЧИЕ БЕЗВОЗМЕЗДНЫЕ ПОСТУПЛЕНИЯ</t>
  </si>
  <si>
    <t>Прочие безвозмездные поступления в бюджеты муниципальных районов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</si>
  <si>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</si>
  <si>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</si>
  <si>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</si>
  <si>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</si>
  <si>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014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</si>
  <si>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</si>
  <si>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4</t>
  </si>
  <si>
    <t xml:space="preserve">Прочие доходы от компенсации затрат государства </t>
  </si>
  <si>
    <t>990</t>
  </si>
  <si>
    <t>Прочие доходы от компенсации затрат  бюджетов муниципальных районов</t>
  </si>
  <si>
    <t>079</t>
  </si>
  <si>
    <t>995</t>
  </si>
  <si>
    <t>Субсидии бюджетам муниципальных образований на выравнивание обеспеченности муниципальных образований Красноярского края по реализации ими отдельных расходных обязательств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</si>
  <si>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7570</t>
  </si>
  <si>
    <t>Субвенции бюджетам муниципальных районов края на выполнение отдельных государственных полномочий по решению вопросов поддержки сельскохозяйственного производства в рамках подпрограммы «Обеспечение реализации государственной программы и прочие мероприятия»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</si>
  <si>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Субвенции бюджетам муниципальных образований на осуществление государственных полномочий по созданию и обеспечению деятельности комиссий по делам несовершеннолетних и защите их прав по министерству финансов Красноярского края в рамках непрограммных расходов отдельных органов исполнительной власти</t>
  </si>
  <si>
    <t>Субвенции бюджетам муниципальных образований на осуществление государственных полномочий по организации и осуществлению деятельности по опеке и попечительству в отношении несовершеннолетних в рамках подпрограммы «Государственная поддержка детей-сирот, расширение практики применения семейных форм воспитания» государственной программы Красноярского края «Развитие образования»</t>
  </si>
  <si>
    <t>Субвенции бюджетам муниципальных образований на выполнение государственных полномочий по созданию и обеспечению деятельности административных комиссий в рамках непрограммных расходов органов судебной власти</t>
  </si>
  <si>
    <t>Субвенции бюджетам муниципальных образований на осуществление государственных полномочий в области архивного дела, переданных органам местного самоуправления Красноярского края, в рамках подпрограммы «Развитие архивного дела в Красноярском крае» государственной программы Красноярского края «Развитие культуры и туризма»</t>
  </si>
  <si>
    <t>Субвенции бюджетам муниципальных районов на реализацию государственных полномочий по расчету и предоставлению дотаций поселениям, входящим в состав муниципального района края,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</si>
  <si>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7429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</si>
  <si>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</si>
  <si>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</si>
  <si>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</si>
  <si>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</si>
  <si>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</si>
  <si>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«Создание условий для эффективного и ответственного управления муниципальными финансами, повышения устойчивости бюджетов муниципальных образований Красноярского края» государственной программы Красноярского края «Управление государственными финансами»</t>
  </si>
  <si>
    <t>180</t>
  </si>
  <si>
    <t xml:space="preserve">Прочие субсидии </t>
  </si>
  <si>
    <t>Прочие субсидии бюджетам муниципальных районов</t>
  </si>
  <si>
    <t>Субвенции местным бюджетам на выполнение передаваемых полномочий субъектов Российской Федерации</t>
  </si>
  <si>
    <t>Налог на прибыль организаций, зачисляемый в бюджеты бюджетной системы Российской Федерации по соответствующим ставкам</t>
  </si>
  <si>
    <t>Субвенции бюджетам муниципальных образований на финансирование расходов по социальному обслуживанию населения, в том числе по предоставлению мер социальной поддержки работникам муниципальных учреждений социального обслуживания (в соответствии с Законом края от 16 декабря 2014 года № 7-3023 «Об организации социального обслуживания граждан в Красноярском крае»),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</si>
  <si>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029</t>
  </si>
  <si>
    <t>Субвенции бюджетам муниципальных образований на осуществление государственных полномочий по организации деятельности органов управления системой социальной защиты населения (в соответствии с Законом края от 20 декабря 2005 года № 17-4294 «О наделении органов местного самоуправления муниципальных образований края государственными полномочиями по организации деятельности органов управления системой социальной защиты населения, обеспечивающих решение вопросов социальной поддержки и социального обслуживания населения») в рамках подпрограммы «Повышение качества и доступности социальных услуг» государственной программы Красноярского края «Развитие системы социальной поддержки граждан»</t>
  </si>
  <si>
    <t>Субвенции бюджетам муниципальных районов и городских округов края на выполнение отдельных государственных полномочий по организации проведения мероприятий по отлову и содержанию безнадзорных животных в рамках подпрограммы «Развитие подотрасли животноводства, переработки и реализации продукции животноводства» государственной программы Красноярского края «Развитие сельского хозяйства и регулирование рынков сельскохозяйственной продукции, сырья и продовольствия»</t>
  </si>
  <si>
    <t>7409</t>
  </si>
  <si>
    <t>Прочие субвенции бюджетам муниципальных районов</t>
  </si>
  <si>
    <t>Прочие субвенции</t>
  </si>
  <si>
    <t>7408</t>
  </si>
  <si>
    <t>30</t>
  </si>
  <si>
    <t>Денежные взыскания (штрафы) за правонарушения в области дорожного движения</t>
  </si>
  <si>
    <t>Прочие денежные взыскания (штрафы) за правонарушения в области дорожного движения</t>
  </si>
  <si>
    <t xml:space="preserve">код группы подвида </t>
  </si>
  <si>
    <t>код аналитической группы подвида</t>
  </si>
  <si>
    <t>Наименование кода классификации доходов бюджета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</si>
  <si>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</si>
  <si>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</si>
  <si>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15</t>
  </si>
  <si>
    <t>002</t>
  </si>
  <si>
    <t>Субсидии бюджетам муниципальных образований на поддержку деятельности муниципальных молодежных центров в рамках подпрограммы «Вовлечение молодежи в социальную практику» государственной программы Красноярского края «Молодежь Красноярского края в XXI веке»</t>
  </si>
  <si>
    <t>29</t>
  </si>
  <si>
    <t>Субсидии бюджетам муниципальных образований на организацию и проведение акарицидных обработок мест массового отдыха населения в рамках подпрограммы «Профилактика заболеваний и формирование здорового образа жизни. Развитие первичной медико-санитарной помощи, паллиативной помощи и совершенствование системы лекарственного обеспечения» государственной программы Красноярского края «Развитие здравоохранения»</t>
  </si>
  <si>
    <t>7397</t>
  </si>
  <si>
    <t>Субсидии бюджетам муниципальных образований на организацию отдыха детей в каникулярное время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</si>
  <si>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реализацию отдельных мер по обеспечению ограничения платы граждан за коммунальные услуги в рамках подпрограммы «Обеспечение доступности платы граждан в условиях развития жилищных отношений» государственной программы Красноярского края «Реформирование и модернизация жилищно-коммунального хозяйства и повышение энергетической эффективности»</t>
  </si>
  <si>
    <t>Субвенции бюджетам муниципальных образований на обеспечение питанием детей, обучающихся в муниципальных и частных образовательных организациях, реализующих основные общеобразовательные программы, без взимания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</si>
  <si>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Субвенции бюджетам муниципальных образований на обеспечение выделения денежных средств на осуществление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в рамках подпрограммы «Развитие дошкольного, общего и дополнительного образования» государственной программы Красноярского края «Развитие образования»</t>
  </si>
  <si>
    <t>35</t>
  </si>
  <si>
    <t>Субвенции бюджетам муниципальных образований 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по министерству экономического развития, инвестиционной политики и внешних связей Красноярского края в рамках непрограммных расходов отдельных органов исполнительной власти</t>
  </si>
</sst>
</file>

<file path=xl/styles.xml><?xml version="1.0" encoding="utf-8"?>
<styleSheet xmlns="http://schemas.openxmlformats.org/spreadsheetml/2006/main">
  <numFmts count="2">
    <numFmt numFmtId="164" formatCode="?"/>
    <numFmt numFmtId="165" formatCode="0.0"/>
  </numFmts>
  <fonts count="17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TimesNewRomanPSMT"/>
    </font>
    <font>
      <sz val="10"/>
      <name val="Helv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4" fillId="0" borderId="0"/>
    <xf numFmtId="0" fontId="4" fillId="0" borderId="0"/>
    <xf numFmtId="0" fontId="4" fillId="0" borderId="0"/>
    <xf numFmtId="0" fontId="9" fillId="0" borderId="0"/>
    <xf numFmtId="0" fontId="3" fillId="0" borderId="0"/>
  </cellStyleXfs>
  <cellXfs count="94">
    <xf numFmtId="0" fontId="0" fillId="0" borderId="0" xfId="0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justify" vertical="top" wrapText="1"/>
    </xf>
    <xf numFmtId="49" fontId="1" fillId="0" borderId="1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1" fillId="0" borderId="0" xfId="0" applyFont="1"/>
    <xf numFmtId="0" fontId="3" fillId="0" borderId="0" xfId="0" applyFont="1"/>
    <xf numFmtId="0" fontId="2" fillId="0" borderId="0" xfId="0" applyFont="1" applyBorder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1" fillId="0" borderId="0" xfId="0" applyFont="1" applyBorder="1" applyAlignment="1">
      <alignment horizontal="center" vertical="top" wrapText="1"/>
    </xf>
    <xf numFmtId="49" fontId="1" fillId="2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center"/>
    </xf>
    <xf numFmtId="0" fontId="0" fillId="2" borderId="0" xfId="0" applyFill="1"/>
    <xf numFmtId="49" fontId="2" fillId="2" borderId="1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justify" vertical="top" wrapText="1"/>
    </xf>
    <xf numFmtId="0" fontId="10" fillId="0" borderId="1" xfId="0" applyFont="1" applyBorder="1" applyAlignment="1">
      <alignment horizontal="justify" vertical="top" wrapText="1"/>
    </xf>
    <xf numFmtId="0" fontId="1" fillId="0" borderId="0" xfId="0" applyNumberFormat="1" applyFont="1" applyAlignment="1">
      <alignment horizontal="justify" vertical="top" wrapText="1"/>
    </xf>
    <xf numFmtId="165" fontId="2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 wrapText="1"/>
    </xf>
    <xf numFmtId="165" fontId="1" fillId="0" borderId="1" xfId="0" applyNumberFormat="1" applyFont="1" applyBorder="1" applyAlignment="1">
      <alignment horizontal="center" vertical="top"/>
    </xf>
    <xf numFmtId="165" fontId="1" fillId="0" borderId="1" xfId="0" applyNumberFormat="1" applyFont="1" applyBorder="1" applyAlignment="1">
      <alignment vertical="top"/>
    </xf>
    <xf numFmtId="165" fontId="1" fillId="2" borderId="1" xfId="0" applyNumberFormat="1" applyFont="1" applyFill="1" applyBorder="1" applyAlignment="1">
      <alignment horizontal="center" vertical="top" wrapText="1"/>
    </xf>
    <xf numFmtId="165" fontId="2" fillId="2" borderId="1" xfId="0" applyNumberFormat="1" applyFont="1" applyFill="1" applyBorder="1" applyAlignment="1">
      <alignment horizontal="center" vertical="top" wrapText="1"/>
    </xf>
    <xf numFmtId="165" fontId="1" fillId="2" borderId="1" xfId="0" applyNumberFormat="1" applyFont="1" applyFill="1" applyBorder="1" applyAlignment="1">
      <alignment horizontal="center" vertical="top"/>
    </xf>
    <xf numFmtId="165" fontId="2" fillId="2" borderId="1" xfId="0" applyNumberFormat="1" applyFont="1" applyFill="1" applyBorder="1" applyAlignment="1">
      <alignment vertical="top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Border="1" applyAlignment="1">
      <alignment horizontal="center" vertical="top" wrapText="1"/>
    </xf>
    <xf numFmtId="0" fontId="1" fillId="2" borderId="1" xfId="0" applyFont="1" applyFill="1" applyBorder="1" applyAlignment="1">
      <alignment horizontal="justify" vertical="top" wrapText="1"/>
    </xf>
    <xf numFmtId="49" fontId="1" fillId="2" borderId="3" xfId="0" applyNumberFormat="1" applyFont="1" applyFill="1" applyBorder="1" applyAlignment="1">
      <alignment horizontal="center" vertical="top" wrapText="1"/>
    </xf>
    <xf numFmtId="165" fontId="1" fillId="2" borderId="3" xfId="0" applyNumberFormat="1" applyFont="1" applyFill="1" applyBorder="1" applyAlignment="1">
      <alignment horizontal="center" vertical="top" wrapText="1"/>
    </xf>
    <xf numFmtId="165" fontId="1" fillId="2" borderId="3" xfId="0" applyNumberFormat="1" applyFont="1" applyFill="1" applyBorder="1" applyAlignment="1">
      <alignment horizontal="center" vertical="top"/>
    </xf>
    <xf numFmtId="0" fontId="1" fillId="0" borderId="1" xfId="0" applyNumberFormat="1" applyFont="1" applyBorder="1" applyAlignment="1">
      <alignment horizontal="justify" vertical="top" wrapText="1"/>
    </xf>
    <xf numFmtId="0" fontId="7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/>
    </xf>
    <xf numFmtId="0" fontId="1" fillId="0" borderId="1" xfId="4" applyNumberFormat="1" applyFont="1" applyFill="1" applyBorder="1" applyAlignment="1">
      <alignment horizontal="justify" vertical="top" wrapText="1"/>
    </xf>
    <xf numFmtId="0" fontId="7" fillId="2" borderId="1" xfId="0" applyNumberFormat="1" applyFont="1" applyFill="1" applyBorder="1" applyAlignment="1">
      <alignment horizontal="justify" vertical="top" wrapText="1"/>
    </xf>
    <xf numFmtId="0" fontId="1" fillId="2" borderId="1" xfId="4" applyNumberFormat="1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justify" vertical="top"/>
    </xf>
    <xf numFmtId="0" fontId="2" fillId="0" borderId="1" xfId="0" applyFont="1" applyBorder="1" applyAlignment="1">
      <alignment horizontal="justify" vertical="top"/>
    </xf>
    <xf numFmtId="0" fontId="2" fillId="2" borderId="1" xfId="0" applyFont="1" applyFill="1" applyBorder="1" applyAlignment="1">
      <alignment horizontal="justify" vertical="top" wrapText="1"/>
    </xf>
    <xf numFmtId="0" fontId="2" fillId="2" borderId="1" xfId="0" applyFont="1" applyFill="1" applyBorder="1" applyAlignment="1">
      <alignment horizontal="justify" vertical="top"/>
    </xf>
    <xf numFmtId="0" fontId="1" fillId="0" borderId="1" xfId="0" applyFont="1" applyBorder="1" applyAlignment="1">
      <alignment vertical="top" wrapText="1"/>
    </xf>
    <xf numFmtId="0" fontId="0" fillId="0" borderId="0" xfId="0" applyAlignment="1">
      <alignment vertical="top"/>
    </xf>
    <xf numFmtId="0" fontId="1" fillId="0" borderId="0" xfId="0" applyFont="1" applyAlignment="1">
      <alignment horizontal="center" vertical="top"/>
    </xf>
    <xf numFmtId="49" fontId="2" fillId="0" borderId="1" xfId="0" applyNumberFormat="1" applyFont="1" applyBorder="1" applyAlignment="1" applyProtection="1">
      <alignment horizontal="left" vertical="top" wrapText="1"/>
    </xf>
    <xf numFmtId="49" fontId="1" fillId="0" borderId="1" xfId="0" applyNumberFormat="1" applyFont="1" applyBorder="1" applyAlignment="1" applyProtection="1">
      <alignment horizontal="left" vertical="top" wrapText="1"/>
    </xf>
    <xf numFmtId="49" fontId="2" fillId="0" borderId="4" xfId="5" applyNumberFormat="1" applyFont="1" applyBorder="1" applyAlignment="1" applyProtection="1">
      <alignment horizontal="left" vertical="top" wrapText="1"/>
    </xf>
    <xf numFmtId="49" fontId="1" fillId="0" borderId="4" xfId="5" applyNumberFormat="1" applyFont="1" applyBorder="1" applyAlignment="1" applyProtection="1">
      <alignment horizontal="left" vertical="top" wrapText="1"/>
    </xf>
    <xf numFmtId="164" fontId="1" fillId="0" borderId="1" xfId="5" applyNumberFormat="1" applyFont="1" applyBorder="1" applyAlignment="1" applyProtection="1">
      <alignment horizontal="left" vertical="top" wrapText="1"/>
    </xf>
    <xf numFmtId="164" fontId="1" fillId="0" borderId="5" xfId="5" applyNumberFormat="1" applyFont="1" applyBorder="1" applyAlignment="1" applyProtection="1">
      <alignment horizontal="left" vertical="top" wrapText="1"/>
    </xf>
    <xf numFmtId="164" fontId="1" fillId="0" borderId="4" xfId="5" applyNumberFormat="1" applyFont="1" applyBorder="1" applyAlignment="1" applyProtection="1">
      <alignment horizontal="left" vertical="top" wrapText="1"/>
    </xf>
    <xf numFmtId="164" fontId="2" fillId="0" borderId="1" xfId="0" applyNumberFormat="1" applyFont="1" applyBorder="1" applyAlignment="1">
      <alignment horizontal="justify" vertical="top" wrapText="1"/>
    </xf>
    <xf numFmtId="49" fontId="1" fillId="0" borderId="1" xfId="5" applyNumberFormat="1" applyFont="1" applyBorder="1" applyAlignment="1" applyProtection="1">
      <alignment horizontal="left" vertical="top" wrapText="1"/>
    </xf>
    <xf numFmtId="0" fontId="1" fillId="0" borderId="1" xfId="5" applyNumberFormat="1" applyFont="1" applyBorder="1" applyAlignment="1" applyProtection="1">
      <alignment horizontal="left" vertical="top" wrapText="1"/>
    </xf>
    <xf numFmtId="49" fontId="1" fillId="0" borderId="4" xfId="0" applyNumberFormat="1" applyFont="1" applyBorder="1" applyAlignment="1" applyProtection="1">
      <alignment horizontal="left" vertical="top" wrapText="1"/>
    </xf>
    <xf numFmtId="0" fontId="8" fillId="0" borderId="0" xfId="0" applyFont="1" applyAlignment="1">
      <alignment horizontal="justify" vertical="top"/>
    </xf>
    <xf numFmtId="0" fontId="12" fillId="0" borderId="1" xfId="0" applyFont="1" applyBorder="1" applyAlignment="1">
      <alignment horizontal="justify" vertical="top" wrapText="1"/>
    </xf>
    <xf numFmtId="164" fontId="1" fillId="0" borderId="0" xfId="5" applyNumberFormat="1" applyFont="1" applyBorder="1" applyAlignment="1" applyProtection="1">
      <alignment horizontal="left" vertical="top" wrapText="1"/>
    </xf>
    <xf numFmtId="0" fontId="0" fillId="0" borderId="0" xfId="0" applyBorder="1"/>
    <xf numFmtId="0" fontId="0" fillId="2" borderId="0" xfId="0" applyFill="1" applyBorder="1"/>
    <xf numFmtId="164" fontId="1" fillId="0" borderId="4" xfId="0" applyNumberFormat="1" applyFont="1" applyBorder="1" applyAlignment="1" applyProtection="1">
      <alignment horizontal="left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64" fontId="1" fillId="0" borderId="4" xfId="5" applyNumberFormat="1" applyFont="1" applyBorder="1" applyAlignment="1" applyProtection="1">
      <alignment horizontal="left" vertical="center" wrapText="1"/>
    </xf>
    <xf numFmtId="0" fontId="13" fillId="0" borderId="0" xfId="0" applyFont="1" applyAlignment="1">
      <alignment vertical="top" wrapText="1"/>
    </xf>
    <xf numFmtId="0" fontId="1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/>
    <xf numFmtId="165" fontId="2" fillId="0" borderId="1" xfId="0" applyNumberFormat="1" applyFont="1" applyBorder="1" applyAlignment="1">
      <alignment horizontal="center" vertical="top"/>
    </xf>
    <xf numFmtId="0" fontId="15" fillId="0" borderId="10" xfId="0" applyFont="1" applyBorder="1" applyAlignment="1">
      <alignment horizontal="left"/>
    </xf>
    <xf numFmtId="0" fontId="1" fillId="0" borderId="10" xfId="0" applyFont="1" applyBorder="1" applyAlignment="1">
      <alignment horizontal="left"/>
    </xf>
    <xf numFmtId="0" fontId="1" fillId="0" borderId="10" xfId="0" applyFont="1" applyBorder="1" applyAlignme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0" xfId="0" applyFont="1" applyAlignmen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3" xfId="0" applyFont="1" applyBorder="1" applyAlignment="1">
      <alignment horizontal="center" vertical="center" wrapText="1"/>
    </xf>
    <xf numFmtId="0" fontId="1" fillId="0" borderId="9" xfId="0" applyFont="1" applyBorder="1" applyAlignment="1">
      <alignment wrapText="1"/>
    </xf>
    <xf numFmtId="0" fontId="1" fillId="0" borderId="2" xfId="0" applyFont="1" applyBorder="1" applyAlignment="1">
      <alignment wrapText="1"/>
    </xf>
    <xf numFmtId="0" fontId="1" fillId="0" borderId="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textRotation="90" wrapText="1"/>
    </xf>
    <xf numFmtId="0" fontId="11" fillId="0" borderId="0" xfId="0" applyFont="1" applyAlignment="1">
      <alignment horizontal="center" vertical="center"/>
    </xf>
    <xf numFmtId="0" fontId="0" fillId="0" borderId="0" xfId="0" applyAlignment="1"/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</cellXfs>
  <cellStyles count="6">
    <cellStyle name="Обычный" xfId="0" builtinId="0"/>
    <cellStyle name="Обычный 2 2" xfId="1"/>
    <cellStyle name="Обычный 3" xfId="2"/>
    <cellStyle name="Обычный 4" xfId="3"/>
    <cellStyle name="Обычный_Лист1" xfId="4"/>
    <cellStyle name="Обычный_Лист3" xf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AB332"/>
  <sheetViews>
    <sheetView tabSelected="1" workbookViewId="0">
      <selection activeCell="P29" sqref="A3:P29"/>
    </sheetView>
  </sheetViews>
  <sheetFormatPr defaultRowHeight="12.75"/>
  <cols>
    <col min="1" max="1" width="4.5703125" customWidth="1"/>
    <col min="2" max="2" width="5.7109375" customWidth="1"/>
    <col min="3" max="3" width="4.7109375" customWidth="1"/>
    <col min="4" max="4" width="5.28515625" customWidth="1"/>
    <col min="5" max="5" width="5.7109375" customWidth="1"/>
    <col min="6" max="6" width="5.5703125" customWidth="1"/>
    <col min="7" max="7" width="5.7109375" customWidth="1"/>
    <col min="8" max="8" width="5" customWidth="1"/>
    <col min="9" max="9" width="9.42578125" customWidth="1"/>
    <col min="10" max="10" width="52.5703125" style="46" customWidth="1"/>
    <col min="11" max="11" width="12.42578125" customWidth="1"/>
    <col min="12" max="13" width="10.5703125" hidden="1" customWidth="1"/>
    <col min="14" max="14" width="11.28515625" customWidth="1"/>
    <col min="15" max="15" width="11.140625" customWidth="1"/>
    <col min="16" max="16" width="12.28515625" customWidth="1"/>
  </cols>
  <sheetData>
    <row r="3" spans="1:15">
      <c r="K3" s="17" t="s">
        <v>270</v>
      </c>
      <c r="L3" s="17"/>
      <c r="M3" s="17"/>
      <c r="N3" s="17"/>
      <c r="O3" s="17"/>
    </row>
    <row r="4" spans="1:15">
      <c r="K4" s="75" t="s">
        <v>138</v>
      </c>
      <c r="L4" s="75"/>
      <c r="M4" s="75"/>
      <c r="N4" s="76"/>
      <c r="O4" s="75"/>
    </row>
    <row r="5" spans="1:15">
      <c r="K5" s="75" t="s">
        <v>137</v>
      </c>
      <c r="L5" s="75"/>
      <c r="M5" s="75"/>
      <c r="N5" s="76"/>
      <c r="O5" s="75"/>
    </row>
    <row r="6" spans="1:15">
      <c r="K6" s="77" t="s">
        <v>35</v>
      </c>
      <c r="L6" s="77"/>
      <c r="M6" s="77"/>
      <c r="N6" s="77"/>
      <c r="O6" s="77"/>
    </row>
    <row r="7" spans="1:15">
      <c r="K7" s="77"/>
      <c r="L7" s="77"/>
      <c r="M7" s="77"/>
      <c r="N7" s="77"/>
      <c r="O7" s="77"/>
    </row>
    <row r="8" spans="1:15" hidden="1">
      <c r="K8" s="75"/>
      <c r="L8" s="75"/>
      <c r="M8" s="75"/>
      <c r="N8" s="76"/>
      <c r="O8" s="75"/>
    </row>
    <row r="9" spans="1:15" hidden="1">
      <c r="K9" s="75"/>
      <c r="L9" s="75"/>
      <c r="M9" s="75"/>
      <c r="N9" s="76"/>
      <c r="O9" s="75"/>
    </row>
    <row r="10" spans="1:15" hidden="1">
      <c r="K10" s="77"/>
      <c r="L10" s="77"/>
      <c r="M10" s="77"/>
      <c r="N10" s="77"/>
      <c r="O10" s="77"/>
    </row>
    <row r="11" spans="1:15">
      <c r="H11" s="6"/>
      <c r="I11" s="6"/>
      <c r="J11" s="79"/>
      <c r="K11" s="79"/>
      <c r="L11" s="79"/>
      <c r="M11" s="79"/>
      <c r="N11" s="79"/>
      <c r="O11" s="79"/>
    </row>
    <row r="12" spans="1:15" hidden="1">
      <c r="H12" s="6"/>
      <c r="I12" s="6"/>
      <c r="J12" s="47"/>
      <c r="K12" s="75"/>
      <c r="L12" s="75"/>
      <c r="M12" s="75"/>
      <c r="N12" s="75"/>
      <c r="O12" s="75"/>
    </row>
    <row r="13" spans="1:15" hidden="1">
      <c r="H13" s="6"/>
      <c r="I13" s="6"/>
      <c r="J13" s="47"/>
      <c r="K13" s="79"/>
      <c r="L13" s="80"/>
      <c r="M13" s="80"/>
      <c r="N13" s="80"/>
      <c r="O13" s="80"/>
    </row>
    <row r="14" spans="1:15" hidden="1">
      <c r="H14" s="6"/>
      <c r="I14" s="6"/>
      <c r="J14" s="79"/>
      <c r="K14" s="79"/>
      <c r="L14" s="79"/>
      <c r="M14" s="79"/>
      <c r="N14" s="79"/>
      <c r="O14" s="79"/>
    </row>
    <row r="15" spans="1:15" hidden="1">
      <c r="H15" s="6"/>
      <c r="I15" s="6"/>
      <c r="J15" s="79"/>
      <c r="K15" s="80"/>
      <c r="L15" s="80"/>
      <c r="M15" s="80"/>
      <c r="N15" s="80"/>
      <c r="O15" s="80"/>
    </row>
    <row r="16" spans="1:15" hidden="1">
      <c r="A16" s="80"/>
      <c r="B16" s="80"/>
      <c r="C16" s="80"/>
      <c r="D16" s="80"/>
      <c r="E16" s="80"/>
      <c r="F16" s="80"/>
      <c r="G16" s="80"/>
      <c r="H16" s="80"/>
      <c r="I16" s="80"/>
      <c r="J16" s="80"/>
      <c r="K16" s="80"/>
    </row>
    <row r="17" spans="1:16" ht="15.75">
      <c r="A17" s="89" t="s">
        <v>34</v>
      </c>
      <c r="B17" s="89"/>
      <c r="C17" s="89"/>
      <c r="D17" s="89"/>
      <c r="E17" s="89"/>
      <c r="F17" s="89"/>
      <c r="G17" s="89"/>
      <c r="H17" s="89"/>
      <c r="I17" s="89"/>
      <c r="J17" s="89"/>
      <c r="K17" s="89"/>
      <c r="L17" s="90"/>
      <c r="M17" s="90"/>
      <c r="N17" s="90"/>
      <c r="O17" s="90"/>
      <c r="P17" s="90"/>
    </row>
    <row r="18" spans="1:16" ht="18.75">
      <c r="A18" s="72" t="s">
        <v>32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4"/>
      <c r="M18" s="74"/>
      <c r="N18" s="74"/>
      <c r="O18" s="74"/>
      <c r="P18" s="74"/>
    </row>
    <row r="19" spans="1:16" ht="13.5" customHeight="1">
      <c r="A19" s="81" t="s">
        <v>160</v>
      </c>
      <c r="B19" s="85" t="s">
        <v>241</v>
      </c>
      <c r="C19" s="85"/>
      <c r="D19" s="85"/>
      <c r="E19" s="85"/>
      <c r="F19" s="85"/>
      <c r="G19" s="85"/>
      <c r="H19" s="85"/>
      <c r="I19" s="85"/>
      <c r="J19" s="82" t="s">
        <v>309</v>
      </c>
      <c r="K19" s="78" t="s">
        <v>24</v>
      </c>
      <c r="L19" s="14"/>
      <c r="M19" s="14"/>
      <c r="N19" s="78" t="s">
        <v>25</v>
      </c>
      <c r="O19" s="78" t="s">
        <v>26</v>
      </c>
      <c r="P19" s="82" t="s">
        <v>27</v>
      </c>
    </row>
    <row r="20" spans="1:16" ht="12.75" customHeight="1">
      <c r="A20" s="81"/>
      <c r="B20" s="81" t="s">
        <v>226</v>
      </c>
      <c r="C20" s="81" t="s">
        <v>225</v>
      </c>
      <c r="D20" s="81" t="s">
        <v>224</v>
      </c>
      <c r="E20" s="81" t="s">
        <v>223</v>
      </c>
      <c r="F20" s="81" t="s">
        <v>227</v>
      </c>
      <c r="G20" s="81" t="s">
        <v>228</v>
      </c>
      <c r="H20" s="81" t="s">
        <v>307</v>
      </c>
      <c r="I20" s="81" t="s">
        <v>308</v>
      </c>
      <c r="J20" s="86"/>
      <c r="K20" s="78"/>
      <c r="L20" s="14"/>
      <c r="M20" s="14"/>
      <c r="N20" s="78"/>
      <c r="O20" s="78"/>
      <c r="P20" s="83"/>
    </row>
    <row r="21" spans="1:16">
      <c r="A21" s="81"/>
      <c r="B21" s="81"/>
      <c r="C21" s="81"/>
      <c r="D21" s="81"/>
      <c r="E21" s="81"/>
      <c r="F21" s="81"/>
      <c r="G21" s="81"/>
      <c r="H21" s="88"/>
      <c r="I21" s="85"/>
      <c r="J21" s="86"/>
      <c r="K21" s="78"/>
      <c r="L21" s="14"/>
      <c r="M21" s="14"/>
      <c r="N21" s="78"/>
      <c r="O21" s="78"/>
      <c r="P21" s="83"/>
    </row>
    <row r="22" spans="1:16" ht="168.75" customHeight="1">
      <c r="A22" s="81"/>
      <c r="B22" s="81"/>
      <c r="C22" s="81"/>
      <c r="D22" s="81"/>
      <c r="E22" s="81"/>
      <c r="F22" s="81"/>
      <c r="G22" s="81"/>
      <c r="H22" s="88"/>
      <c r="I22" s="85"/>
      <c r="J22" s="87"/>
      <c r="K22" s="78"/>
      <c r="L22" s="14"/>
      <c r="M22" s="14"/>
      <c r="N22" s="78"/>
      <c r="O22" s="78"/>
      <c r="P22" s="84"/>
    </row>
    <row r="23" spans="1:16">
      <c r="A23" s="1"/>
      <c r="B23" s="1">
        <v>1</v>
      </c>
      <c r="C23" s="1">
        <v>2</v>
      </c>
      <c r="D23" s="1">
        <v>3</v>
      </c>
      <c r="E23" s="1">
        <v>4</v>
      </c>
      <c r="F23" s="1">
        <v>5</v>
      </c>
      <c r="G23" s="1">
        <v>6</v>
      </c>
      <c r="H23" s="1">
        <v>7</v>
      </c>
      <c r="I23" s="1">
        <v>8</v>
      </c>
      <c r="J23" s="1">
        <v>9</v>
      </c>
      <c r="K23" s="1">
        <v>10</v>
      </c>
      <c r="L23" s="12"/>
      <c r="M23" s="12"/>
      <c r="N23" s="13"/>
      <c r="O23" s="13"/>
      <c r="P23" s="70"/>
    </row>
    <row r="24" spans="1:16" ht="24" customHeight="1">
      <c r="A24" s="1">
        <v>1</v>
      </c>
      <c r="B24" s="5" t="s">
        <v>167</v>
      </c>
      <c r="C24" s="5">
        <v>1</v>
      </c>
      <c r="D24" s="5" t="s">
        <v>168</v>
      </c>
      <c r="E24" s="5" t="s">
        <v>168</v>
      </c>
      <c r="F24" s="5" t="s">
        <v>167</v>
      </c>
      <c r="G24" s="5" t="s">
        <v>168</v>
      </c>
      <c r="H24" s="5" t="s">
        <v>169</v>
      </c>
      <c r="I24" s="5" t="s">
        <v>167</v>
      </c>
      <c r="J24" s="3" t="s">
        <v>218</v>
      </c>
      <c r="K24" s="21">
        <f>K25+K34+K39+K42+K46+K61+K82+K67+K106+K73</f>
        <v>42693.499999999993</v>
      </c>
      <c r="L24" s="21">
        <f>L25+L34+L39+L42+L46+L61+L82+L67+L106+L73</f>
        <v>0</v>
      </c>
      <c r="M24" s="21">
        <f>M25+M34+M39+M42+M46+M61+M82+M67+M106+M73</f>
        <v>0</v>
      </c>
      <c r="N24" s="21">
        <f>N25+N34+N39+N42+N46+N61+N82+N67+N106+N73</f>
        <v>42693.499999999993</v>
      </c>
      <c r="O24" s="21">
        <f>O25+O34+O39+O42+O46+O61+O82+O67+O106+O73</f>
        <v>44491.30000000001</v>
      </c>
      <c r="P24" s="71">
        <f>O24/N24*100</f>
        <v>104.21094546008179</v>
      </c>
    </row>
    <row r="25" spans="1:16" ht="20.25" customHeight="1">
      <c r="A25" s="1">
        <v>2</v>
      </c>
      <c r="B25" s="5" t="s">
        <v>214</v>
      </c>
      <c r="C25" s="5">
        <v>1</v>
      </c>
      <c r="D25" s="5" t="s">
        <v>170</v>
      </c>
      <c r="E25" s="5" t="s">
        <v>168</v>
      </c>
      <c r="F25" s="5" t="s">
        <v>167</v>
      </c>
      <c r="G25" s="5" t="s">
        <v>168</v>
      </c>
      <c r="H25" s="5" t="s">
        <v>169</v>
      </c>
      <c r="I25" s="5" t="s">
        <v>167</v>
      </c>
      <c r="J25" s="3" t="s">
        <v>161</v>
      </c>
      <c r="K25" s="21">
        <f>K26+K29</f>
        <v>23017.1</v>
      </c>
      <c r="L25" s="21">
        <f>L26+L29</f>
        <v>0</v>
      </c>
      <c r="M25" s="21">
        <f>M26+M29</f>
        <v>0</v>
      </c>
      <c r="N25" s="21">
        <f>N26+N29</f>
        <v>23017.1</v>
      </c>
      <c r="O25" s="21">
        <f>O26+O29</f>
        <v>24120.799999999999</v>
      </c>
      <c r="P25" s="71">
        <f t="shared" ref="P25:P88" si="0">O25/N25*100</f>
        <v>104.79513057683201</v>
      </c>
    </row>
    <row r="26" spans="1:16">
      <c r="A26" s="1">
        <v>3</v>
      </c>
      <c r="B26" s="4">
        <v>182</v>
      </c>
      <c r="C26" s="4" t="s">
        <v>171</v>
      </c>
      <c r="D26" s="4" t="s">
        <v>170</v>
      </c>
      <c r="E26" s="4" t="s">
        <v>170</v>
      </c>
      <c r="F26" s="4" t="s">
        <v>167</v>
      </c>
      <c r="G26" s="4" t="s">
        <v>168</v>
      </c>
      <c r="H26" s="4" t="s">
        <v>169</v>
      </c>
      <c r="I26" s="4">
        <v>110</v>
      </c>
      <c r="J26" s="2" t="s">
        <v>162</v>
      </c>
      <c r="K26" s="22">
        <f>K28</f>
        <v>13</v>
      </c>
      <c r="L26" s="22">
        <f>L28</f>
        <v>0</v>
      </c>
      <c r="M26" s="22">
        <f>M28</f>
        <v>0</v>
      </c>
      <c r="N26" s="22">
        <f>N28</f>
        <v>13</v>
      </c>
      <c r="O26" s="22">
        <f>O28</f>
        <v>13.9</v>
      </c>
      <c r="P26" s="23">
        <f t="shared" si="0"/>
        <v>106.92307692307692</v>
      </c>
    </row>
    <row r="27" spans="1:16" ht="38.25">
      <c r="A27" s="1">
        <v>4</v>
      </c>
      <c r="B27" s="4">
        <v>182</v>
      </c>
      <c r="C27" s="4">
        <v>1</v>
      </c>
      <c r="D27" s="4" t="s">
        <v>170</v>
      </c>
      <c r="E27" s="4" t="s">
        <v>170</v>
      </c>
      <c r="F27" s="4" t="s">
        <v>173</v>
      </c>
      <c r="G27" s="4" t="s">
        <v>168</v>
      </c>
      <c r="H27" s="4" t="s">
        <v>169</v>
      </c>
      <c r="I27" s="4">
        <v>110</v>
      </c>
      <c r="J27" s="2" t="s">
        <v>295</v>
      </c>
      <c r="K27" s="22">
        <f>K28</f>
        <v>13</v>
      </c>
      <c r="L27" s="22">
        <f>L28</f>
        <v>0</v>
      </c>
      <c r="M27" s="22">
        <f>M28</f>
        <v>0</v>
      </c>
      <c r="N27" s="22">
        <f>N28</f>
        <v>13</v>
      </c>
      <c r="O27" s="22">
        <f>O28</f>
        <v>13.9</v>
      </c>
      <c r="P27" s="23">
        <f t="shared" si="0"/>
        <v>106.92307692307692</v>
      </c>
    </row>
    <row r="28" spans="1:16" ht="42" customHeight="1">
      <c r="A28" s="1">
        <v>5</v>
      </c>
      <c r="B28" s="4">
        <v>182</v>
      </c>
      <c r="C28" s="4">
        <v>1</v>
      </c>
      <c r="D28" s="4" t="s">
        <v>170</v>
      </c>
      <c r="E28" s="4" t="s">
        <v>170</v>
      </c>
      <c r="F28" s="4" t="s">
        <v>174</v>
      </c>
      <c r="G28" s="4" t="s">
        <v>172</v>
      </c>
      <c r="H28" s="4" t="s">
        <v>169</v>
      </c>
      <c r="I28" s="4">
        <v>110</v>
      </c>
      <c r="J28" s="2" t="s">
        <v>310</v>
      </c>
      <c r="K28" s="22">
        <v>13</v>
      </c>
      <c r="L28" s="23"/>
      <c r="M28" s="23"/>
      <c r="N28" s="22">
        <v>13</v>
      </c>
      <c r="O28" s="23">
        <v>13.9</v>
      </c>
      <c r="P28" s="23">
        <f t="shared" si="0"/>
        <v>106.92307692307692</v>
      </c>
    </row>
    <row r="29" spans="1:16" ht="22.5" customHeight="1">
      <c r="A29" s="1">
        <v>6</v>
      </c>
      <c r="B29" s="4">
        <v>182</v>
      </c>
      <c r="C29" s="4">
        <v>1</v>
      </c>
      <c r="D29" s="4" t="s">
        <v>170</v>
      </c>
      <c r="E29" s="4" t="s">
        <v>172</v>
      </c>
      <c r="F29" s="4" t="s">
        <v>167</v>
      </c>
      <c r="G29" s="4" t="s">
        <v>170</v>
      </c>
      <c r="H29" s="4" t="s">
        <v>169</v>
      </c>
      <c r="I29" s="4">
        <v>110</v>
      </c>
      <c r="J29" s="2" t="s">
        <v>163</v>
      </c>
      <c r="K29" s="22">
        <f>K30+K31+K32+K33</f>
        <v>23004.1</v>
      </c>
      <c r="L29" s="22">
        <f>L30+L31+L32+L33</f>
        <v>0</v>
      </c>
      <c r="M29" s="22">
        <f>M30+M31+M32+M33</f>
        <v>0</v>
      </c>
      <c r="N29" s="22">
        <f>N30+N31+N32+N33</f>
        <v>23004.1</v>
      </c>
      <c r="O29" s="22">
        <f>O30+O31+O32+O33</f>
        <v>24106.899999999998</v>
      </c>
      <c r="P29" s="23">
        <f t="shared" si="0"/>
        <v>104.79392803891481</v>
      </c>
    </row>
    <row r="30" spans="1:16" ht="58.5" customHeight="1">
      <c r="A30" s="1">
        <v>7</v>
      </c>
      <c r="B30" s="4">
        <v>182</v>
      </c>
      <c r="C30" s="4">
        <v>1</v>
      </c>
      <c r="D30" s="4" t="s">
        <v>170</v>
      </c>
      <c r="E30" s="4" t="s">
        <v>172</v>
      </c>
      <c r="F30" s="4" t="s">
        <v>173</v>
      </c>
      <c r="G30" s="4" t="s">
        <v>170</v>
      </c>
      <c r="H30" s="4" t="s">
        <v>169</v>
      </c>
      <c r="I30" s="4">
        <v>110</v>
      </c>
      <c r="J30" s="2" t="s">
        <v>145</v>
      </c>
      <c r="K30" s="22">
        <v>22606.1</v>
      </c>
      <c r="L30" s="23"/>
      <c r="M30" s="23"/>
      <c r="N30" s="22">
        <v>22606.1</v>
      </c>
      <c r="O30" s="23">
        <v>23705.599999999999</v>
      </c>
      <c r="P30" s="23">
        <f t="shared" si="0"/>
        <v>104.86373147070924</v>
      </c>
    </row>
    <row r="31" spans="1:16" ht="93.75" customHeight="1">
      <c r="A31" s="1">
        <v>8</v>
      </c>
      <c r="B31" s="4">
        <v>182</v>
      </c>
      <c r="C31" s="4">
        <v>1</v>
      </c>
      <c r="D31" s="4" t="s">
        <v>170</v>
      </c>
      <c r="E31" s="4" t="s">
        <v>172</v>
      </c>
      <c r="F31" s="4" t="s">
        <v>175</v>
      </c>
      <c r="G31" s="4" t="s">
        <v>170</v>
      </c>
      <c r="H31" s="4" t="s">
        <v>169</v>
      </c>
      <c r="I31" s="4">
        <v>110</v>
      </c>
      <c r="J31" s="2" t="s">
        <v>146</v>
      </c>
      <c r="K31" s="22">
        <v>108</v>
      </c>
      <c r="L31" s="23"/>
      <c r="M31" s="23"/>
      <c r="N31" s="22">
        <v>108</v>
      </c>
      <c r="O31" s="23">
        <v>107.2</v>
      </c>
      <c r="P31" s="23">
        <f t="shared" si="0"/>
        <v>99.259259259259252</v>
      </c>
    </row>
    <row r="32" spans="1:16" ht="39.75" customHeight="1">
      <c r="A32" s="1">
        <v>9</v>
      </c>
      <c r="B32" s="4" t="s">
        <v>214</v>
      </c>
      <c r="C32" s="4" t="s">
        <v>171</v>
      </c>
      <c r="D32" s="4" t="s">
        <v>170</v>
      </c>
      <c r="E32" s="4" t="s">
        <v>172</v>
      </c>
      <c r="F32" s="4" t="s">
        <v>199</v>
      </c>
      <c r="G32" s="4" t="s">
        <v>170</v>
      </c>
      <c r="H32" s="4" t="s">
        <v>169</v>
      </c>
      <c r="I32" s="4" t="s">
        <v>211</v>
      </c>
      <c r="J32" s="2" t="s">
        <v>147</v>
      </c>
      <c r="K32" s="22">
        <v>273</v>
      </c>
      <c r="L32" s="23"/>
      <c r="M32" s="23"/>
      <c r="N32" s="22">
        <v>273</v>
      </c>
      <c r="O32" s="23">
        <v>275.60000000000002</v>
      </c>
      <c r="P32" s="23">
        <f t="shared" si="0"/>
        <v>100.95238095238098</v>
      </c>
    </row>
    <row r="33" spans="1:16" ht="75" customHeight="1">
      <c r="A33" s="1">
        <v>10</v>
      </c>
      <c r="B33" s="4" t="s">
        <v>214</v>
      </c>
      <c r="C33" s="4" t="s">
        <v>171</v>
      </c>
      <c r="D33" s="4" t="s">
        <v>170</v>
      </c>
      <c r="E33" s="4" t="s">
        <v>172</v>
      </c>
      <c r="F33" s="4" t="s">
        <v>204</v>
      </c>
      <c r="G33" s="4" t="s">
        <v>170</v>
      </c>
      <c r="H33" s="4" t="s">
        <v>169</v>
      </c>
      <c r="I33" s="4" t="s">
        <v>211</v>
      </c>
      <c r="J33" s="20" t="s">
        <v>311</v>
      </c>
      <c r="K33" s="22">
        <v>17</v>
      </c>
      <c r="L33" s="23"/>
      <c r="M33" s="23"/>
      <c r="N33" s="22">
        <v>17</v>
      </c>
      <c r="O33" s="23">
        <v>18.5</v>
      </c>
      <c r="P33" s="23">
        <f t="shared" si="0"/>
        <v>108.8235294117647</v>
      </c>
    </row>
    <row r="34" spans="1:16">
      <c r="A34" s="1">
        <v>11</v>
      </c>
      <c r="B34" s="5">
        <v>182</v>
      </c>
      <c r="C34" s="5">
        <v>1</v>
      </c>
      <c r="D34" s="5" t="s">
        <v>192</v>
      </c>
      <c r="E34" s="5" t="s">
        <v>168</v>
      </c>
      <c r="F34" s="5" t="s">
        <v>167</v>
      </c>
      <c r="G34" s="5" t="s">
        <v>168</v>
      </c>
      <c r="H34" s="5" t="s">
        <v>169</v>
      </c>
      <c r="I34" s="5" t="s">
        <v>167</v>
      </c>
      <c r="J34" s="3" t="s">
        <v>176</v>
      </c>
      <c r="K34" s="21">
        <f>K35+K37</f>
        <v>5132.5</v>
      </c>
      <c r="L34" s="21">
        <f>L35+L37</f>
        <v>0</v>
      </c>
      <c r="M34" s="21">
        <f>M35+M37</f>
        <v>0</v>
      </c>
      <c r="N34" s="21">
        <f>N35+N37</f>
        <v>5132.5</v>
      </c>
      <c r="O34" s="21">
        <f>O35+O37</f>
        <v>5379.5</v>
      </c>
      <c r="P34" s="71">
        <f t="shared" si="0"/>
        <v>104.81246955674624</v>
      </c>
    </row>
    <row r="35" spans="1:16" ht="25.5">
      <c r="A35" s="1">
        <v>12</v>
      </c>
      <c r="B35" s="4" t="s">
        <v>167</v>
      </c>
      <c r="C35" s="4" t="s">
        <v>171</v>
      </c>
      <c r="D35" s="4" t="s">
        <v>192</v>
      </c>
      <c r="E35" s="4" t="s">
        <v>172</v>
      </c>
      <c r="F35" s="4" t="s">
        <v>167</v>
      </c>
      <c r="G35" s="4" t="s">
        <v>172</v>
      </c>
      <c r="H35" s="4" t="s">
        <v>169</v>
      </c>
      <c r="I35" s="4" t="s">
        <v>211</v>
      </c>
      <c r="J35" s="2" t="s">
        <v>177</v>
      </c>
      <c r="K35" s="22">
        <f>K36</f>
        <v>3800</v>
      </c>
      <c r="L35" s="22">
        <f>L36</f>
        <v>0</v>
      </c>
      <c r="M35" s="22">
        <f>M36</f>
        <v>0</v>
      </c>
      <c r="N35" s="22">
        <f>N36</f>
        <v>3800</v>
      </c>
      <c r="O35" s="22">
        <f>O36</f>
        <v>4047</v>
      </c>
      <c r="P35" s="23">
        <f t="shared" si="0"/>
        <v>106.5</v>
      </c>
    </row>
    <row r="36" spans="1:16" ht="25.5">
      <c r="A36" s="1">
        <v>13</v>
      </c>
      <c r="B36" s="4" t="s">
        <v>214</v>
      </c>
      <c r="C36" s="4" t="s">
        <v>171</v>
      </c>
      <c r="D36" s="4" t="s">
        <v>192</v>
      </c>
      <c r="E36" s="4" t="s">
        <v>172</v>
      </c>
      <c r="F36" s="4" t="s">
        <v>173</v>
      </c>
      <c r="G36" s="4" t="s">
        <v>172</v>
      </c>
      <c r="H36" s="4" t="s">
        <v>169</v>
      </c>
      <c r="I36" s="4" t="s">
        <v>211</v>
      </c>
      <c r="J36" s="2" t="s">
        <v>177</v>
      </c>
      <c r="K36" s="22">
        <v>3800</v>
      </c>
      <c r="L36" s="22"/>
      <c r="M36" s="22"/>
      <c r="N36" s="22">
        <v>3800</v>
      </c>
      <c r="O36" s="22">
        <v>4047</v>
      </c>
      <c r="P36" s="23">
        <f t="shared" si="0"/>
        <v>106.5</v>
      </c>
    </row>
    <row r="37" spans="1:16">
      <c r="A37" s="1">
        <v>14</v>
      </c>
      <c r="B37" s="4" t="s">
        <v>167</v>
      </c>
      <c r="C37" s="4" t="s">
        <v>171</v>
      </c>
      <c r="D37" s="4" t="s">
        <v>192</v>
      </c>
      <c r="E37" s="4" t="s">
        <v>193</v>
      </c>
      <c r="F37" s="4" t="s">
        <v>167</v>
      </c>
      <c r="G37" s="4" t="s">
        <v>170</v>
      </c>
      <c r="H37" s="4" t="s">
        <v>169</v>
      </c>
      <c r="I37" s="4" t="s">
        <v>211</v>
      </c>
      <c r="J37" s="2" t="s">
        <v>178</v>
      </c>
      <c r="K37" s="22">
        <f>K38</f>
        <v>1332.5</v>
      </c>
      <c r="L37" s="22">
        <f>L38</f>
        <v>0</v>
      </c>
      <c r="M37" s="22">
        <f>M38</f>
        <v>0</v>
      </c>
      <c r="N37" s="22">
        <f>N38</f>
        <v>1332.5</v>
      </c>
      <c r="O37" s="22">
        <f>O38</f>
        <v>1332.5</v>
      </c>
      <c r="P37" s="23">
        <f t="shared" si="0"/>
        <v>100</v>
      </c>
    </row>
    <row r="38" spans="1:16">
      <c r="A38" s="68">
        <v>15</v>
      </c>
      <c r="B38" s="4" t="s">
        <v>214</v>
      </c>
      <c r="C38" s="4" t="s">
        <v>171</v>
      </c>
      <c r="D38" s="4" t="s">
        <v>192</v>
      </c>
      <c r="E38" s="4" t="s">
        <v>193</v>
      </c>
      <c r="F38" s="4" t="s">
        <v>173</v>
      </c>
      <c r="G38" s="4" t="s">
        <v>170</v>
      </c>
      <c r="H38" s="4" t="s">
        <v>169</v>
      </c>
      <c r="I38" s="4" t="s">
        <v>211</v>
      </c>
      <c r="J38" s="2" t="s">
        <v>178</v>
      </c>
      <c r="K38" s="22">
        <v>1332.5</v>
      </c>
      <c r="L38" s="22"/>
      <c r="M38" s="22"/>
      <c r="N38" s="22">
        <v>1332.5</v>
      </c>
      <c r="O38" s="22">
        <v>1332.5</v>
      </c>
      <c r="P38" s="23">
        <f t="shared" si="0"/>
        <v>100</v>
      </c>
    </row>
    <row r="39" spans="1:16" ht="12.75" customHeight="1">
      <c r="A39" s="1">
        <v>16</v>
      </c>
      <c r="B39" s="5" t="s">
        <v>167</v>
      </c>
      <c r="C39" s="5">
        <v>1</v>
      </c>
      <c r="D39" s="5" t="s">
        <v>194</v>
      </c>
      <c r="E39" s="5" t="s">
        <v>168</v>
      </c>
      <c r="F39" s="5" t="s">
        <v>167</v>
      </c>
      <c r="G39" s="5" t="s">
        <v>168</v>
      </c>
      <c r="H39" s="5" t="s">
        <v>169</v>
      </c>
      <c r="I39" s="5" t="s">
        <v>167</v>
      </c>
      <c r="J39" s="3" t="s">
        <v>179</v>
      </c>
      <c r="K39" s="21">
        <f>K41</f>
        <v>1715</v>
      </c>
      <c r="L39" s="21">
        <f>L41</f>
        <v>0</v>
      </c>
      <c r="M39" s="21">
        <f>M41</f>
        <v>0</v>
      </c>
      <c r="N39" s="21">
        <f>N41</f>
        <v>1715</v>
      </c>
      <c r="O39" s="21">
        <f>O41</f>
        <v>1804.5</v>
      </c>
      <c r="P39" s="71">
        <f t="shared" si="0"/>
        <v>105.21865889212827</v>
      </c>
    </row>
    <row r="40" spans="1:16" ht="25.5">
      <c r="A40" s="1">
        <v>17</v>
      </c>
      <c r="B40" s="4" t="s">
        <v>214</v>
      </c>
      <c r="C40" s="4" t="s">
        <v>171</v>
      </c>
      <c r="D40" s="4" t="s">
        <v>194</v>
      </c>
      <c r="E40" s="4" t="s">
        <v>193</v>
      </c>
      <c r="F40" s="4" t="s">
        <v>167</v>
      </c>
      <c r="G40" s="4" t="s">
        <v>170</v>
      </c>
      <c r="H40" s="4" t="s">
        <v>169</v>
      </c>
      <c r="I40" s="4" t="s">
        <v>211</v>
      </c>
      <c r="J40" s="2" t="s">
        <v>219</v>
      </c>
      <c r="K40" s="22">
        <f>K41</f>
        <v>1715</v>
      </c>
      <c r="L40" s="22">
        <f>L41</f>
        <v>0</v>
      </c>
      <c r="M40" s="22">
        <f>M41</f>
        <v>0</v>
      </c>
      <c r="N40" s="22">
        <f>N41</f>
        <v>1715</v>
      </c>
      <c r="O40" s="22">
        <f>O41</f>
        <v>1804.5</v>
      </c>
      <c r="P40" s="23">
        <f t="shared" si="0"/>
        <v>105.21865889212827</v>
      </c>
    </row>
    <row r="41" spans="1:16" ht="38.25">
      <c r="A41" s="1">
        <v>18</v>
      </c>
      <c r="B41" s="4">
        <v>182</v>
      </c>
      <c r="C41" s="4">
        <v>1</v>
      </c>
      <c r="D41" s="4" t="s">
        <v>194</v>
      </c>
      <c r="E41" s="4" t="s">
        <v>193</v>
      </c>
      <c r="F41" s="4" t="s">
        <v>173</v>
      </c>
      <c r="G41" s="4" t="s">
        <v>170</v>
      </c>
      <c r="H41" s="4" t="s">
        <v>169</v>
      </c>
      <c r="I41" s="4">
        <v>110</v>
      </c>
      <c r="J41" s="2" t="s">
        <v>230</v>
      </c>
      <c r="K41" s="22">
        <v>1715</v>
      </c>
      <c r="L41" s="22">
        <f>L42</f>
        <v>0</v>
      </c>
      <c r="M41" s="22">
        <f>M42</f>
        <v>0</v>
      </c>
      <c r="N41" s="22">
        <v>1715</v>
      </c>
      <c r="O41" s="22">
        <v>1804.5</v>
      </c>
      <c r="P41" s="23">
        <f t="shared" si="0"/>
        <v>105.21865889212827</v>
      </c>
    </row>
    <row r="42" spans="1:16" ht="25.5">
      <c r="A42" s="1">
        <v>19</v>
      </c>
      <c r="B42" s="5">
        <v>182</v>
      </c>
      <c r="C42" s="5">
        <v>1</v>
      </c>
      <c r="D42" s="5" t="s">
        <v>196</v>
      </c>
      <c r="E42" s="5" t="s">
        <v>168</v>
      </c>
      <c r="F42" s="5" t="s">
        <v>167</v>
      </c>
      <c r="G42" s="5" t="s">
        <v>168</v>
      </c>
      <c r="H42" s="5" t="s">
        <v>169</v>
      </c>
      <c r="I42" s="5" t="s">
        <v>167</v>
      </c>
      <c r="J42" s="3" t="s">
        <v>180</v>
      </c>
      <c r="K42" s="21">
        <f t="shared" ref="K42:O44" si="1">K43</f>
        <v>0.5</v>
      </c>
      <c r="L42" s="21">
        <f t="shared" si="1"/>
        <v>0</v>
      </c>
      <c r="M42" s="21">
        <f t="shared" si="1"/>
        <v>0</v>
      </c>
      <c r="N42" s="21">
        <f t="shared" si="1"/>
        <v>0.5</v>
      </c>
      <c r="O42" s="21">
        <f t="shared" si="1"/>
        <v>0.5</v>
      </c>
      <c r="P42" s="23">
        <f t="shared" si="0"/>
        <v>100</v>
      </c>
    </row>
    <row r="43" spans="1:16" ht="14.25" customHeight="1">
      <c r="A43" s="1">
        <v>20</v>
      </c>
      <c r="B43" s="4">
        <v>182</v>
      </c>
      <c r="C43" s="4">
        <v>1</v>
      </c>
      <c r="D43" s="4" t="s">
        <v>196</v>
      </c>
      <c r="E43" s="4" t="s">
        <v>195</v>
      </c>
      <c r="F43" s="4" t="s">
        <v>167</v>
      </c>
      <c r="G43" s="4" t="s">
        <v>168</v>
      </c>
      <c r="H43" s="4" t="s">
        <v>169</v>
      </c>
      <c r="I43" s="4">
        <v>110</v>
      </c>
      <c r="J43" s="2" t="s">
        <v>197</v>
      </c>
      <c r="K43" s="22">
        <f t="shared" si="1"/>
        <v>0.5</v>
      </c>
      <c r="L43" s="22">
        <f t="shared" si="1"/>
        <v>0</v>
      </c>
      <c r="M43" s="22">
        <f t="shared" si="1"/>
        <v>0</v>
      </c>
      <c r="N43" s="22">
        <f t="shared" si="1"/>
        <v>0.5</v>
      </c>
      <c r="O43" s="22">
        <f t="shared" si="1"/>
        <v>0.5</v>
      </c>
      <c r="P43" s="23">
        <f t="shared" si="0"/>
        <v>100</v>
      </c>
    </row>
    <row r="44" spans="1:16" ht="15" customHeight="1">
      <c r="A44" s="1">
        <v>21</v>
      </c>
      <c r="B44" s="4">
        <v>182</v>
      </c>
      <c r="C44" s="4">
        <v>1</v>
      </c>
      <c r="D44" s="4" t="s">
        <v>196</v>
      </c>
      <c r="E44" s="4" t="s">
        <v>195</v>
      </c>
      <c r="F44" s="4" t="s">
        <v>198</v>
      </c>
      <c r="G44" s="4" t="s">
        <v>168</v>
      </c>
      <c r="H44" s="4" t="s">
        <v>169</v>
      </c>
      <c r="I44" s="4">
        <v>110</v>
      </c>
      <c r="J44" s="2" t="s">
        <v>181</v>
      </c>
      <c r="K44" s="22">
        <f t="shared" si="1"/>
        <v>0.5</v>
      </c>
      <c r="L44" s="22">
        <f t="shared" si="1"/>
        <v>0</v>
      </c>
      <c r="M44" s="22">
        <f t="shared" si="1"/>
        <v>0</v>
      </c>
      <c r="N44" s="22">
        <f t="shared" si="1"/>
        <v>0.5</v>
      </c>
      <c r="O44" s="22">
        <f t="shared" si="1"/>
        <v>0.5</v>
      </c>
      <c r="P44" s="23">
        <f t="shared" si="0"/>
        <v>100</v>
      </c>
    </row>
    <row r="45" spans="1:16" ht="25.5">
      <c r="A45" s="1">
        <v>22</v>
      </c>
      <c r="B45" s="4">
        <v>182</v>
      </c>
      <c r="C45" s="4">
        <v>1</v>
      </c>
      <c r="D45" s="4" t="s">
        <v>196</v>
      </c>
      <c r="E45" s="4" t="s">
        <v>195</v>
      </c>
      <c r="F45" s="4" t="s">
        <v>164</v>
      </c>
      <c r="G45" s="4" t="s">
        <v>192</v>
      </c>
      <c r="H45" s="4" t="s">
        <v>169</v>
      </c>
      <c r="I45" s="4">
        <v>110</v>
      </c>
      <c r="J45" s="2" t="s">
        <v>182</v>
      </c>
      <c r="K45" s="22">
        <v>0.5</v>
      </c>
      <c r="L45" s="23"/>
      <c r="M45" s="23"/>
      <c r="N45" s="22">
        <v>0.5</v>
      </c>
      <c r="O45" s="23">
        <v>0.5</v>
      </c>
      <c r="P45" s="23">
        <f t="shared" si="0"/>
        <v>100</v>
      </c>
    </row>
    <row r="46" spans="1:16" ht="26.25" customHeight="1">
      <c r="A46" s="1">
        <v>23</v>
      </c>
      <c r="B46" s="5" t="s">
        <v>167</v>
      </c>
      <c r="C46" s="5">
        <v>1</v>
      </c>
      <c r="D46" s="5">
        <v>11</v>
      </c>
      <c r="E46" s="5" t="s">
        <v>168</v>
      </c>
      <c r="F46" s="5" t="s">
        <v>167</v>
      </c>
      <c r="G46" s="5" t="s">
        <v>168</v>
      </c>
      <c r="H46" s="5" t="s">
        <v>169</v>
      </c>
      <c r="I46" s="5" t="s">
        <v>167</v>
      </c>
      <c r="J46" s="3" t="s">
        <v>183</v>
      </c>
      <c r="K46" s="21">
        <f>K47+K58+K56</f>
        <v>7200</v>
      </c>
      <c r="L46" s="21">
        <f>L47+L58+L56</f>
        <v>0</v>
      </c>
      <c r="M46" s="21">
        <f>M47+M58+M56</f>
        <v>0</v>
      </c>
      <c r="N46" s="21">
        <f>N47+N58+N56</f>
        <v>7200</v>
      </c>
      <c r="O46" s="21">
        <f>O47+O58+O56</f>
        <v>7402.1000000000013</v>
      </c>
      <c r="P46" s="71">
        <f t="shared" si="0"/>
        <v>102.80694444444447</v>
      </c>
    </row>
    <row r="47" spans="1:16" ht="69.75" customHeight="1">
      <c r="A47" s="1">
        <v>24</v>
      </c>
      <c r="B47" s="4" t="s">
        <v>150</v>
      </c>
      <c r="C47" s="4">
        <v>1</v>
      </c>
      <c r="D47" s="4">
        <v>11</v>
      </c>
      <c r="E47" s="4" t="s">
        <v>192</v>
      </c>
      <c r="F47" s="4" t="s">
        <v>167</v>
      </c>
      <c r="G47" s="4" t="s">
        <v>168</v>
      </c>
      <c r="H47" s="4" t="s">
        <v>169</v>
      </c>
      <c r="I47" s="4">
        <v>120</v>
      </c>
      <c r="J47" s="35" t="s">
        <v>144</v>
      </c>
      <c r="K47" s="22">
        <f>K49+K52+K50</f>
        <v>7188.5</v>
      </c>
      <c r="L47" s="22">
        <f>L49+L52+L50</f>
        <v>0</v>
      </c>
      <c r="M47" s="22">
        <f>M49+M52+M50</f>
        <v>0</v>
      </c>
      <c r="N47" s="22">
        <f>N49+N52+N50</f>
        <v>7188.5</v>
      </c>
      <c r="O47" s="22">
        <f>O49+O52+O50</f>
        <v>7390.8000000000011</v>
      </c>
      <c r="P47" s="23">
        <f t="shared" si="0"/>
        <v>102.8142171523962</v>
      </c>
    </row>
    <row r="48" spans="1:16" ht="56.25" customHeight="1">
      <c r="A48" s="1">
        <v>25</v>
      </c>
      <c r="B48" s="4" t="s">
        <v>150</v>
      </c>
      <c r="C48" s="4">
        <v>1</v>
      </c>
      <c r="D48" s="4">
        <v>11</v>
      </c>
      <c r="E48" s="4" t="s">
        <v>192</v>
      </c>
      <c r="F48" s="4" t="s">
        <v>173</v>
      </c>
      <c r="G48" s="4" t="s">
        <v>168</v>
      </c>
      <c r="H48" s="4" t="s">
        <v>169</v>
      </c>
      <c r="I48" s="4">
        <v>120</v>
      </c>
      <c r="J48" s="2" t="s">
        <v>151</v>
      </c>
      <c r="K48" s="22">
        <f>K49</f>
        <v>3557</v>
      </c>
      <c r="L48" s="22">
        <f>L49</f>
        <v>0</v>
      </c>
      <c r="M48" s="22">
        <f>M49</f>
        <v>0</v>
      </c>
      <c r="N48" s="22">
        <f>N49</f>
        <v>3557</v>
      </c>
      <c r="O48" s="22">
        <f>O49</f>
        <v>3670.3</v>
      </c>
      <c r="P48" s="23">
        <f t="shared" si="0"/>
        <v>103.1852684846781</v>
      </c>
    </row>
    <row r="49" spans="1:16" ht="77.25" customHeight="1">
      <c r="A49" s="1">
        <v>26</v>
      </c>
      <c r="B49" s="4" t="s">
        <v>150</v>
      </c>
      <c r="C49" s="4">
        <v>1</v>
      </c>
      <c r="D49" s="4">
        <v>11</v>
      </c>
      <c r="E49" s="4" t="s">
        <v>192</v>
      </c>
      <c r="F49" s="4" t="s">
        <v>158</v>
      </c>
      <c r="G49" s="4" t="s">
        <v>192</v>
      </c>
      <c r="H49" s="4" t="s">
        <v>169</v>
      </c>
      <c r="I49" s="4">
        <v>120</v>
      </c>
      <c r="J49" s="18" t="s">
        <v>128</v>
      </c>
      <c r="K49" s="22">
        <v>3557</v>
      </c>
      <c r="L49" s="23"/>
      <c r="M49" s="23"/>
      <c r="N49" s="22">
        <v>3557</v>
      </c>
      <c r="O49" s="23">
        <v>3670.3</v>
      </c>
      <c r="P49" s="23">
        <f t="shared" si="0"/>
        <v>103.1852684846781</v>
      </c>
    </row>
    <row r="50" spans="1:16" ht="64.5" customHeight="1">
      <c r="A50" s="1">
        <v>27</v>
      </c>
      <c r="B50" s="4" t="s">
        <v>150</v>
      </c>
      <c r="C50" s="4">
        <v>1</v>
      </c>
      <c r="D50" s="4">
        <v>11</v>
      </c>
      <c r="E50" s="4" t="s">
        <v>192</v>
      </c>
      <c r="F50" s="4" t="s">
        <v>175</v>
      </c>
      <c r="G50" s="4" t="s">
        <v>168</v>
      </c>
      <c r="H50" s="4" t="s">
        <v>169</v>
      </c>
      <c r="I50" s="4">
        <v>120</v>
      </c>
      <c r="J50" s="2" t="s">
        <v>132</v>
      </c>
      <c r="K50" s="22">
        <f>K51</f>
        <v>173</v>
      </c>
      <c r="L50" s="22">
        <f>L51</f>
        <v>0</v>
      </c>
      <c r="M50" s="22">
        <f>M51</f>
        <v>0</v>
      </c>
      <c r="N50" s="22">
        <f>N51</f>
        <v>173</v>
      </c>
      <c r="O50" s="22">
        <f>O51</f>
        <v>179.1</v>
      </c>
      <c r="P50" s="23">
        <f t="shared" si="0"/>
        <v>103.52601156069363</v>
      </c>
    </row>
    <row r="51" spans="1:16" ht="54" customHeight="1">
      <c r="A51" s="1">
        <v>28</v>
      </c>
      <c r="B51" s="4" t="s">
        <v>150</v>
      </c>
      <c r="C51" s="4">
        <v>1</v>
      </c>
      <c r="D51" s="4">
        <v>11</v>
      </c>
      <c r="E51" s="4" t="s">
        <v>192</v>
      </c>
      <c r="F51" s="4" t="s">
        <v>124</v>
      </c>
      <c r="G51" s="4" t="s">
        <v>192</v>
      </c>
      <c r="H51" s="4" t="s">
        <v>169</v>
      </c>
      <c r="I51" s="4">
        <v>120</v>
      </c>
      <c r="J51" s="2" t="s">
        <v>131</v>
      </c>
      <c r="K51" s="22">
        <v>173</v>
      </c>
      <c r="L51" s="23"/>
      <c r="M51" s="23"/>
      <c r="N51" s="22">
        <v>173</v>
      </c>
      <c r="O51" s="23">
        <v>179.1</v>
      </c>
      <c r="P51" s="23">
        <f t="shared" si="0"/>
        <v>103.52601156069363</v>
      </c>
    </row>
    <row r="52" spans="1:16" ht="76.5">
      <c r="A52" s="1">
        <v>29</v>
      </c>
      <c r="B52" s="4" t="s">
        <v>150</v>
      </c>
      <c r="C52" s="4">
        <v>1</v>
      </c>
      <c r="D52" s="4">
        <v>11</v>
      </c>
      <c r="E52" s="4" t="s">
        <v>192</v>
      </c>
      <c r="F52" s="4" t="s">
        <v>199</v>
      </c>
      <c r="G52" s="4" t="s">
        <v>168</v>
      </c>
      <c r="H52" s="4" t="s">
        <v>169</v>
      </c>
      <c r="I52" s="4">
        <v>120</v>
      </c>
      <c r="J52" s="2" t="s">
        <v>148</v>
      </c>
      <c r="K52" s="22">
        <f>K53</f>
        <v>3458.5</v>
      </c>
      <c r="L52" s="22">
        <f>L53</f>
        <v>0</v>
      </c>
      <c r="M52" s="22">
        <f>M53</f>
        <v>0</v>
      </c>
      <c r="N52" s="22">
        <f>N53</f>
        <v>3458.5</v>
      </c>
      <c r="O52" s="22">
        <f>O53</f>
        <v>3541.4</v>
      </c>
      <c r="P52" s="23">
        <f t="shared" si="0"/>
        <v>102.39699291600405</v>
      </c>
    </row>
    <row r="53" spans="1:16" ht="63.75">
      <c r="A53" s="1">
        <v>30</v>
      </c>
      <c r="B53" s="4" t="s">
        <v>150</v>
      </c>
      <c r="C53" s="4">
        <v>1</v>
      </c>
      <c r="D53" s="4">
        <v>11</v>
      </c>
      <c r="E53" s="4" t="s">
        <v>192</v>
      </c>
      <c r="F53" s="4" t="s">
        <v>200</v>
      </c>
      <c r="G53" s="4" t="s">
        <v>192</v>
      </c>
      <c r="H53" s="4" t="s">
        <v>169</v>
      </c>
      <c r="I53" s="4">
        <v>120</v>
      </c>
      <c r="J53" s="2" t="s">
        <v>149</v>
      </c>
      <c r="K53" s="22">
        <f>K54+K55</f>
        <v>3458.5</v>
      </c>
      <c r="L53" s="22">
        <f>L54+L55</f>
        <v>0</v>
      </c>
      <c r="M53" s="22">
        <f>M54+M55</f>
        <v>0</v>
      </c>
      <c r="N53" s="22">
        <f>N54+N55</f>
        <v>3458.5</v>
      </c>
      <c r="O53" s="22">
        <f>O54+O55</f>
        <v>3541.4</v>
      </c>
      <c r="P53" s="23">
        <f t="shared" si="0"/>
        <v>102.39699291600405</v>
      </c>
    </row>
    <row r="54" spans="1:16" ht="25.5">
      <c r="A54" s="1">
        <v>31</v>
      </c>
      <c r="B54" s="4" t="s">
        <v>150</v>
      </c>
      <c r="C54" s="4">
        <v>1</v>
      </c>
      <c r="D54" s="4">
        <v>11</v>
      </c>
      <c r="E54" s="4" t="s">
        <v>192</v>
      </c>
      <c r="F54" s="4" t="s">
        <v>200</v>
      </c>
      <c r="G54" s="4" t="s">
        <v>192</v>
      </c>
      <c r="H54" s="4" t="s">
        <v>201</v>
      </c>
      <c r="I54" s="4">
        <v>120</v>
      </c>
      <c r="J54" s="2" t="s">
        <v>184</v>
      </c>
      <c r="K54" s="22">
        <v>9</v>
      </c>
      <c r="L54" s="23"/>
      <c r="M54" s="23"/>
      <c r="N54" s="22">
        <v>9</v>
      </c>
      <c r="O54" s="23">
        <v>9.5</v>
      </c>
      <c r="P54" s="23">
        <f t="shared" si="0"/>
        <v>105.55555555555556</v>
      </c>
    </row>
    <row r="55" spans="1:16" ht="28.5" customHeight="1">
      <c r="A55" s="1">
        <v>32</v>
      </c>
      <c r="B55" s="4" t="s">
        <v>150</v>
      </c>
      <c r="C55" s="4">
        <v>1</v>
      </c>
      <c r="D55" s="4">
        <v>11</v>
      </c>
      <c r="E55" s="4" t="s">
        <v>192</v>
      </c>
      <c r="F55" s="4" t="s">
        <v>200</v>
      </c>
      <c r="G55" s="4" t="s">
        <v>192</v>
      </c>
      <c r="H55" s="4" t="s">
        <v>202</v>
      </c>
      <c r="I55" s="4">
        <v>120</v>
      </c>
      <c r="J55" s="2" t="s">
        <v>185</v>
      </c>
      <c r="K55" s="22">
        <v>3449.5</v>
      </c>
      <c r="L55" s="23"/>
      <c r="M55" s="23"/>
      <c r="N55" s="22">
        <v>3449.5</v>
      </c>
      <c r="O55" s="23">
        <v>3531.9</v>
      </c>
      <c r="P55" s="23">
        <f t="shared" si="0"/>
        <v>102.38875199304248</v>
      </c>
    </row>
    <row r="56" spans="1:16" ht="22.5" customHeight="1">
      <c r="A56" s="1">
        <v>33</v>
      </c>
      <c r="B56" s="4" t="s">
        <v>167</v>
      </c>
      <c r="C56" s="4" t="s">
        <v>171</v>
      </c>
      <c r="D56" s="4" t="s">
        <v>222</v>
      </c>
      <c r="E56" s="4" t="s">
        <v>195</v>
      </c>
      <c r="F56" s="4" t="s">
        <v>167</v>
      </c>
      <c r="G56" s="4" t="s">
        <v>168</v>
      </c>
      <c r="H56" s="4" t="s">
        <v>169</v>
      </c>
      <c r="I56" s="4" t="s">
        <v>220</v>
      </c>
      <c r="J56" s="2" t="s">
        <v>7</v>
      </c>
      <c r="K56" s="22">
        <f>K57</f>
        <v>1.6</v>
      </c>
      <c r="L56" s="22">
        <f>L57</f>
        <v>0</v>
      </c>
      <c r="M56" s="22">
        <f>M57</f>
        <v>0</v>
      </c>
      <c r="N56" s="22">
        <f>N57</f>
        <v>1.6</v>
      </c>
      <c r="O56" s="22">
        <f>O57</f>
        <v>1.7</v>
      </c>
      <c r="P56" s="23">
        <f t="shared" si="0"/>
        <v>106.25</v>
      </c>
    </row>
    <row r="57" spans="1:16" ht="42" customHeight="1">
      <c r="A57" s="1">
        <v>34</v>
      </c>
      <c r="B57" s="4" t="s">
        <v>150</v>
      </c>
      <c r="C57" s="4" t="s">
        <v>171</v>
      </c>
      <c r="D57" s="4" t="s">
        <v>222</v>
      </c>
      <c r="E57" s="4" t="s">
        <v>195</v>
      </c>
      <c r="F57" s="4" t="s">
        <v>203</v>
      </c>
      <c r="G57" s="4" t="s">
        <v>192</v>
      </c>
      <c r="H57" s="4" t="s">
        <v>169</v>
      </c>
      <c r="I57" s="4" t="s">
        <v>220</v>
      </c>
      <c r="J57" s="2" t="s">
        <v>8</v>
      </c>
      <c r="K57" s="22">
        <v>1.6</v>
      </c>
      <c r="L57" s="23"/>
      <c r="M57" s="23"/>
      <c r="N57" s="22">
        <v>1.6</v>
      </c>
      <c r="O57" s="23">
        <v>1.7</v>
      </c>
      <c r="P57" s="23">
        <f t="shared" si="0"/>
        <v>106.25</v>
      </c>
    </row>
    <row r="58" spans="1:16" ht="76.5">
      <c r="A58" s="1">
        <v>35</v>
      </c>
      <c r="B58" s="4" t="s">
        <v>150</v>
      </c>
      <c r="C58" s="4" t="s">
        <v>171</v>
      </c>
      <c r="D58" s="4" t="s">
        <v>222</v>
      </c>
      <c r="E58" s="4" t="s">
        <v>196</v>
      </c>
      <c r="F58" s="4" t="s">
        <v>167</v>
      </c>
      <c r="G58" s="4" t="s">
        <v>168</v>
      </c>
      <c r="H58" s="4" t="s">
        <v>169</v>
      </c>
      <c r="I58" s="4" t="s">
        <v>220</v>
      </c>
      <c r="J58" s="2" t="s">
        <v>286</v>
      </c>
      <c r="K58" s="22">
        <f t="shared" ref="K58:O59" si="2">K59</f>
        <v>9.9</v>
      </c>
      <c r="L58" s="22">
        <f t="shared" si="2"/>
        <v>0</v>
      </c>
      <c r="M58" s="22">
        <f t="shared" si="2"/>
        <v>0</v>
      </c>
      <c r="N58" s="22">
        <f t="shared" si="2"/>
        <v>9.9</v>
      </c>
      <c r="O58" s="22">
        <f t="shared" si="2"/>
        <v>9.6</v>
      </c>
      <c r="P58" s="23">
        <f t="shared" si="0"/>
        <v>96.969696969696955</v>
      </c>
    </row>
    <row r="59" spans="1:16" ht="76.5">
      <c r="A59" s="1">
        <v>36</v>
      </c>
      <c r="B59" s="4" t="s">
        <v>150</v>
      </c>
      <c r="C59" s="4" t="s">
        <v>171</v>
      </c>
      <c r="D59" s="4" t="s">
        <v>222</v>
      </c>
      <c r="E59" s="4" t="s">
        <v>196</v>
      </c>
      <c r="F59" s="4" t="s">
        <v>204</v>
      </c>
      <c r="G59" s="4" t="s">
        <v>168</v>
      </c>
      <c r="H59" s="4" t="s">
        <v>169</v>
      </c>
      <c r="I59" s="4" t="s">
        <v>220</v>
      </c>
      <c r="J59" s="2" t="s">
        <v>287</v>
      </c>
      <c r="K59" s="22">
        <f t="shared" si="2"/>
        <v>9.9</v>
      </c>
      <c r="L59" s="22">
        <f t="shared" si="2"/>
        <v>0</v>
      </c>
      <c r="M59" s="22">
        <f t="shared" si="2"/>
        <v>0</v>
      </c>
      <c r="N59" s="22">
        <f t="shared" si="2"/>
        <v>9.9</v>
      </c>
      <c r="O59" s="22">
        <f t="shared" si="2"/>
        <v>9.6</v>
      </c>
      <c r="P59" s="23">
        <f t="shared" si="0"/>
        <v>96.969696969696955</v>
      </c>
    </row>
    <row r="60" spans="1:16" ht="63.75">
      <c r="A60" s="1">
        <v>37</v>
      </c>
      <c r="B60" s="4" t="s">
        <v>150</v>
      </c>
      <c r="C60" s="4" t="s">
        <v>171</v>
      </c>
      <c r="D60" s="4" t="s">
        <v>222</v>
      </c>
      <c r="E60" s="4" t="s">
        <v>196</v>
      </c>
      <c r="F60" s="4" t="s">
        <v>289</v>
      </c>
      <c r="G60" s="4" t="s">
        <v>192</v>
      </c>
      <c r="H60" s="4" t="s">
        <v>169</v>
      </c>
      <c r="I60" s="4" t="s">
        <v>220</v>
      </c>
      <c r="J60" s="2" t="s">
        <v>288</v>
      </c>
      <c r="K60" s="22">
        <v>9.9</v>
      </c>
      <c r="L60" s="23"/>
      <c r="M60" s="23"/>
      <c r="N60" s="22">
        <v>9.9</v>
      </c>
      <c r="O60" s="23">
        <v>9.6</v>
      </c>
      <c r="P60" s="23">
        <f t="shared" si="0"/>
        <v>96.969696969696955</v>
      </c>
    </row>
    <row r="61" spans="1:16">
      <c r="A61" s="1">
        <v>38</v>
      </c>
      <c r="B61" s="5" t="s">
        <v>167</v>
      </c>
      <c r="C61" s="5">
        <v>1</v>
      </c>
      <c r="D61" s="5">
        <v>12</v>
      </c>
      <c r="E61" s="5" t="s">
        <v>168</v>
      </c>
      <c r="F61" s="5" t="s">
        <v>167</v>
      </c>
      <c r="G61" s="5" t="s">
        <v>168</v>
      </c>
      <c r="H61" s="5" t="s">
        <v>169</v>
      </c>
      <c r="I61" s="5" t="s">
        <v>167</v>
      </c>
      <c r="J61" s="3" t="s">
        <v>186</v>
      </c>
      <c r="K61" s="21">
        <f>K62</f>
        <v>1124</v>
      </c>
      <c r="L61" s="21">
        <f>L62</f>
        <v>0</v>
      </c>
      <c r="M61" s="21">
        <f>M62</f>
        <v>0</v>
      </c>
      <c r="N61" s="21">
        <f>N62</f>
        <v>1124</v>
      </c>
      <c r="O61" s="21">
        <f>O62</f>
        <v>1143.2999999999997</v>
      </c>
      <c r="P61" s="71">
        <f t="shared" si="0"/>
        <v>101.71708185053379</v>
      </c>
    </row>
    <row r="62" spans="1:16">
      <c r="A62" s="1">
        <v>39</v>
      </c>
      <c r="B62" s="4" t="s">
        <v>155</v>
      </c>
      <c r="C62" s="4">
        <v>1</v>
      </c>
      <c r="D62" s="4">
        <v>12</v>
      </c>
      <c r="E62" s="4" t="s">
        <v>170</v>
      </c>
      <c r="F62" s="4" t="s">
        <v>167</v>
      </c>
      <c r="G62" s="4" t="s">
        <v>170</v>
      </c>
      <c r="H62" s="4" t="s">
        <v>169</v>
      </c>
      <c r="I62" s="4">
        <v>120</v>
      </c>
      <c r="J62" s="2" t="s">
        <v>187</v>
      </c>
      <c r="K62" s="22">
        <f>K63+K65+K66</f>
        <v>1124</v>
      </c>
      <c r="L62" s="22">
        <f>L63+L65+L66</f>
        <v>0</v>
      </c>
      <c r="M62" s="22">
        <f>M63+M65+M66</f>
        <v>0</v>
      </c>
      <c r="N62" s="22">
        <f>N63+N65+N66</f>
        <v>1124</v>
      </c>
      <c r="O62" s="22">
        <f>O63+O65+O66+O64</f>
        <v>1143.2999999999997</v>
      </c>
      <c r="P62" s="23">
        <f t="shared" si="0"/>
        <v>101.71708185053379</v>
      </c>
    </row>
    <row r="63" spans="1:16" ht="25.5">
      <c r="A63" s="1">
        <v>40</v>
      </c>
      <c r="B63" s="4" t="s">
        <v>155</v>
      </c>
      <c r="C63" s="4" t="s">
        <v>171</v>
      </c>
      <c r="D63" s="4" t="s">
        <v>233</v>
      </c>
      <c r="E63" s="4" t="s">
        <v>170</v>
      </c>
      <c r="F63" s="4" t="s">
        <v>173</v>
      </c>
      <c r="G63" s="4" t="s">
        <v>170</v>
      </c>
      <c r="H63" s="4" t="s">
        <v>169</v>
      </c>
      <c r="I63" s="4" t="s">
        <v>220</v>
      </c>
      <c r="J63" s="2" t="s">
        <v>232</v>
      </c>
      <c r="K63" s="22">
        <v>178</v>
      </c>
      <c r="L63" s="22"/>
      <c r="M63" s="22"/>
      <c r="N63" s="22">
        <v>178</v>
      </c>
      <c r="O63" s="22">
        <v>177.1</v>
      </c>
      <c r="P63" s="23">
        <f t="shared" si="0"/>
        <v>99.49438202247191</v>
      </c>
    </row>
    <row r="64" spans="1:16" ht="28.5" customHeight="1">
      <c r="A64" s="68">
        <v>41</v>
      </c>
      <c r="B64" s="4" t="s">
        <v>155</v>
      </c>
      <c r="C64" s="4" t="s">
        <v>171</v>
      </c>
      <c r="D64" s="4" t="s">
        <v>233</v>
      </c>
      <c r="E64" s="4" t="s">
        <v>170</v>
      </c>
      <c r="F64" s="4" t="s">
        <v>175</v>
      </c>
      <c r="G64" s="4" t="s">
        <v>170</v>
      </c>
      <c r="H64" s="4" t="s">
        <v>169</v>
      </c>
      <c r="I64" s="4" t="s">
        <v>220</v>
      </c>
      <c r="J64" s="2" t="s">
        <v>28</v>
      </c>
      <c r="K64" s="22"/>
      <c r="L64" s="22"/>
      <c r="M64" s="22"/>
      <c r="N64" s="22"/>
      <c r="O64" s="22">
        <v>-0.9</v>
      </c>
      <c r="P64" s="23"/>
    </row>
    <row r="65" spans="1:16">
      <c r="A65" s="1">
        <v>42</v>
      </c>
      <c r="B65" s="4" t="s">
        <v>155</v>
      </c>
      <c r="C65" s="4">
        <v>1</v>
      </c>
      <c r="D65" s="4">
        <v>12</v>
      </c>
      <c r="E65" s="4" t="s">
        <v>170</v>
      </c>
      <c r="F65" s="4" t="s">
        <v>199</v>
      </c>
      <c r="G65" s="4" t="s">
        <v>170</v>
      </c>
      <c r="H65" s="4" t="s">
        <v>169</v>
      </c>
      <c r="I65" s="4">
        <v>120</v>
      </c>
      <c r="J65" s="2" t="s">
        <v>234</v>
      </c>
      <c r="K65" s="22">
        <v>163</v>
      </c>
      <c r="L65" s="23"/>
      <c r="M65" s="23"/>
      <c r="N65" s="22">
        <v>163</v>
      </c>
      <c r="O65" s="23">
        <v>162.69999999999999</v>
      </c>
      <c r="P65" s="23">
        <f t="shared" si="0"/>
        <v>99.815950920245385</v>
      </c>
    </row>
    <row r="66" spans="1:16">
      <c r="A66" s="1">
        <v>43</v>
      </c>
      <c r="B66" s="4" t="s">
        <v>155</v>
      </c>
      <c r="C66" s="4" t="s">
        <v>171</v>
      </c>
      <c r="D66" s="4" t="s">
        <v>233</v>
      </c>
      <c r="E66" s="4" t="s">
        <v>170</v>
      </c>
      <c r="F66" s="4" t="s">
        <v>204</v>
      </c>
      <c r="G66" s="4" t="s">
        <v>170</v>
      </c>
      <c r="H66" s="4" t="s">
        <v>169</v>
      </c>
      <c r="I66" s="4" t="s">
        <v>220</v>
      </c>
      <c r="J66" s="2" t="s">
        <v>235</v>
      </c>
      <c r="K66" s="22">
        <v>783</v>
      </c>
      <c r="L66" s="23"/>
      <c r="M66" s="23"/>
      <c r="N66" s="22">
        <v>783</v>
      </c>
      <c r="O66" s="23">
        <v>804.4</v>
      </c>
      <c r="P66" s="23">
        <f t="shared" si="0"/>
        <v>102.73307790549168</v>
      </c>
    </row>
    <row r="67" spans="1:16" ht="25.5">
      <c r="A67" s="1">
        <v>44</v>
      </c>
      <c r="B67" s="5" t="s">
        <v>167</v>
      </c>
      <c r="C67" s="5" t="s">
        <v>171</v>
      </c>
      <c r="D67" s="5" t="s">
        <v>159</v>
      </c>
      <c r="E67" s="5" t="s">
        <v>168</v>
      </c>
      <c r="F67" s="5" t="s">
        <v>167</v>
      </c>
      <c r="G67" s="5" t="s">
        <v>168</v>
      </c>
      <c r="H67" s="5" t="s">
        <v>169</v>
      </c>
      <c r="I67" s="5" t="s">
        <v>167</v>
      </c>
      <c r="J67" s="3" t="s">
        <v>139</v>
      </c>
      <c r="K67" s="21">
        <f>K68</f>
        <v>753.19999999999993</v>
      </c>
      <c r="L67" s="21">
        <f>L68</f>
        <v>0</v>
      </c>
      <c r="M67" s="21">
        <f>M68</f>
        <v>0</v>
      </c>
      <c r="N67" s="21">
        <f>N68</f>
        <v>753.19999999999993</v>
      </c>
      <c r="O67" s="21">
        <f>O68</f>
        <v>755.8</v>
      </c>
      <c r="P67" s="71">
        <f t="shared" si="0"/>
        <v>100.34519383961764</v>
      </c>
    </row>
    <row r="68" spans="1:16">
      <c r="A68" s="1">
        <v>45</v>
      </c>
      <c r="B68" s="4" t="s">
        <v>167</v>
      </c>
      <c r="C68" s="4" t="s">
        <v>171</v>
      </c>
      <c r="D68" s="4" t="s">
        <v>159</v>
      </c>
      <c r="E68" s="4" t="s">
        <v>172</v>
      </c>
      <c r="F68" s="4" t="s">
        <v>167</v>
      </c>
      <c r="G68" s="4" t="s">
        <v>168</v>
      </c>
      <c r="H68" s="4" t="s">
        <v>169</v>
      </c>
      <c r="I68" s="4" t="s">
        <v>167</v>
      </c>
      <c r="J68" s="2" t="s">
        <v>143</v>
      </c>
      <c r="K68" s="22">
        <f>K69+K71</f>
        <v>753.19999999999993</v>
      </c>
      <c r="L68" s="22">
        <f>L69+L71</f>
        <v>0</v>
      </c>
      <c r="M68" s="22">
        <f>M69+M71</f>
        <v>0</v>
      </c>
      <c r="N68" s="22">
        <f>N69+N71</f>
        <v>753.19999999999993</v>
      </c>
      <c r="O68" s="22">
        <f>O69+O71</f>
        <v>755.8</v>
      </c>
      <c r="P68" s="23">
        <f t="shared" si="0"/>
        <v>100.34519383961764</v>
      </c>
    </row>
    <row r="69" spans="1:16" ht="25.5">
      <c r="A69" s="1">
        <v>46</v>
      </c>
      <c r="B69" s="4" t="s">
        <v>167</v>
      </c>
      <c r="C69" s="4" t="s">
        <v>171</v>
      </c>
      <c r="D69" s="4" t="s">
        <v>159</v>
      </c>
      <c r="E69" s="4" t="s">
        <v>172</v>
      </c>
      <c r="F69" s="4" t="s">
        <v>205</v>
      </c>
      <c r="G69" s="4" t="s">
        <v>168</v>
      </c>
      <c r="H69" s="4" t="s">
        <v>169</v>
      </c>
      <c r="I69" s="4" t="s">
        <v>221</v>
      </c>
      <c r="J69" s="2" t="s">
        <v>142</v>
      </c>
      <c r="K69" s="22">
        <f>K70</f>
        <v>28.4</v>
      </c>
      <c r="L69" s="22">
        <f>L70</f>
        <v>0</v>
      </c>
      <c r="M69" s="22">
        <f>M70</f>
        <v>0</v>
      </c>
      <c r="N69" s="22">
        <f>N70</f>
        <v>28.4</v>
      </c>
      <c r="O69" s="22">
        <f>O70</f>
        <v>31</v>
      </c>
      <c r="P69" s="23">
        <f t="shared" si="0"/>
        <v>109.1549295774648</v>
      </c>
    </row>
    <row r="70" spans="1:16" ht="25.5" customHeight="1">
      <c r="A70" s="1">
        <v>47</v>
      </c>
      <c r="B70" s="4" t="s">
        <v>174</v>
      </c>
      <c r="C70" s="4" t="s">
        <v>171</v>
      </c>
      <c r="D70" s="4" t="s">
        <v>159</v>
      </c>
      <c r="E70" s="4" t="s">
        <v>172</v>
      </c>
      <c r="F70" s="4" t="s">
        <v>141</v>
      </c>
      <c r="G70" s="4" t="s">
        <v>192</v>
      </c>
      <c r="H70" s="4" t="s">
        <v>169</v>
      </c>
      <c r="I70" s="4" t="s">
        <v>221</v>
      </c>
      <c r="J70" s="2" t="s">
        <v>140</v>
      </c>
      <c r="K70" s="22">
        <v>28.4</v>
      </c>
      <c r="L70" s="24"/>
      <c r="M70" s="24"/>
      <c r="N70" s="22">
        <v>28.4</v>
      </c>
      <c r="O70" s="23">
        <v>31</v>
      </c>
      <c r="P70" s="23">
        <f t="shared" si="0"/>
        <v>109.1549295774648</v>
      </c>
    </row>
    <row r="71" spans="1:16" ht="25.5" customHeight="1">
      <c r="A71" s="1">
        <v>48</v>
      </c>
      <c r="B71" s="4" t="s">
        <v>167</v>
      </c>
      <c r="C71" s="4" t="s">
        <v>171</v>
      </c>
      <c r="D71" s="4" t="s">
        <v>159</v>
      </c>
      <c r="E71" s="4" t="s">
        <v>172</v>
      </c>
      <c r="F71" s="4" t="s">
        <v>272</v>
      </c>
      <c r="G71" s="4" t="s">
        <v>192</v>
      </c>
      <c r="H71" s="4" t="s">
        <v>169</v>
      </c>
      <c r="I71" s="4" t="s">
        <v>221</v>
      </c>
      <c r="J71" s="2" t="s">
        <v>271</v>
      </c>
      <c r="K71" s="22">
        <f>K72</f>
        <v>724.8</v>
      </c>
      <c r="L71" s="22">
        <f>L72</f>
        <v>0</v>
      </c>
      <c r="M71" s="22">
        <f>M72</f>
        <v>0</v>
      </c>
      <c r="N71" s="22">
        <f>N72</f>
        <v>724.8</v>
      </c>
      <c r="O71" s="22">
        <f>O72</f>
        <v>724.8</v>
      </c>
      <c r="P71" s="23">
        <f t="shared" si="0"/>
        <v>100</v>
      </c>
    </row>
    <row r="72" spans="1:16" ht="25.5" customHeight="1">
      <c r="A72" s="1">
        <v>49</v>
      </c>
      <c r="B72" s="4" t="s">
        <v>274</v>
      </c>
      <c r="C72" s="4" t="s">
        <v>171</v>
      </c>
      <c r="D72" s="4" t="s">
        <v>159</v>
      </c>
      <c r="E72" s="4" t="s">
        <v>172</v>
      </c>
      <c r="F72" s="4" t="s">
        <v>275</v>
      </c>
      <c r="G72" s="4" t="s">
        <v>192</v>
      </c>
      <c r="H72" s="4" t="s">
        <v>169</v>
      </c>
      <c r="I72" s="4" t="s">
        <v>221</v>
      </c>
      <c r="J72" s="2" t="s">
        <v>273</v>
      </c>
      <c r="K72" s="22">
        <v>724.8</v>
      </c>
      <c r="L72" s="24"/>
      <c r="M72" s="24"/>
      <c r="N72" s="22">
        <v>724.8</v>
      </c>
      <c r="O72" s="23">
        <v>724.8</v>
      </c>
      <c r="P72" s="23">
        <f t="shared" si="0"/>
        <v>100</v>
      </c>
    </row>
    <row r="73" spans="1:16" ht="17.25" customHeight="1">
      <c r="A73" s="1">
        <v>50</v>
      </c>
      <c r="B73" s="5" t="s">
        <v>167</v>
      </c>
      <c r="C73" s="5" t="s">
        <v>171</v>
      </c>
      <c r="D73" s="5" t="s">
        <v>115</v>
      </c>
      <c r="E73" s="5" t="s">
        <v>168</v>
      </c>
      <c r="F73" s="5" t="s">
        <v>167</v>
      </c>
      <c r="G73" s="5" t="s">
        <v>168</v>
      </c>
      <c r="H73" s="5" t="s">
        <v>169</v>
      </c>
      <c r="I73" s="5" t="s">
        <v>167</v>
      </c>
      <c r="J73" s="3" t="s">
        <v>116</v>
      </c>
      <c r="K73" s="21">
        <f>K74+K77</f>
        <v>2424</v>
      </c>
      <c r="L73" s="21">
        <f>L74+L77</f>
        <v>0</v>
      </c>
      <c r="M73" s="21">
        <f>M74+M77</f>
        <v>0</v>
      </c>
      <c r="N73" s="21">
        <f>N74+N77</f>
        <v>2424</v>
      </c>
      <c r="O73" s="21">
        <f>O74+O77</f>
        <v>2500.8000000000002</v>
      </c>
      <c r="P73" s="71">
        <f t="shared" si="0"/>
        <v>103.16831683168317</v>
      </c>
    </row>
    <row r="74" spans="1:16" ht="67.5" customHeight="1">
      <c r="A74" s="1">
        <v>51</v>
      </c>
      <c r="B74" s="4" t="s">
        <v>167</v>
      </c>
      <c r="C74" s="4" t="s">
        <v>171</v>
      </c>
      <c r="D74" s="4" t="s">
        <v>115</v>
      </c>
      <c r="E74" s="4" t="s">
        <v>172</v>
      </c>
      <c r="F74" s="4" t="s">
        <v>167</v>
      </c>
      <c r="G74" s="4" t="s">
        <v>168</v>
      </c>
      <c r="H74" s="4" t="s">
        <v>169</v>
      </c>
      <c r="I74" s="4" t="s">
        <v>167</v>
      </c>
      <c r="J74" s="69" t="s">
        <v>31</v>
      </c>
      <c r="K74" s="22">
        <f t="shared" ref="K74:O75" si="3">K75</f>
        <v>1571.5</v>
      </c>
      <c r="L74" s="22">
        <f t="shared" si="3"/>
        <v>0</v>
      </c>
      <c r="M74" s="22">
        <f t="shared" si="3"/>
        <v>0</v>
      </c>
      <c r="N74" s="22">
        <f t="shared" si="3"/>
        <v>1571.5</v>
      </c>
      <c r="O74" s="22">
        <f t="shared" si="3"/>
        <v>1571.2</v>
      </c>
      <c r="P74" s="23">
        <f t="shared" si="0"/>
        <v>99.980909958638236</v>
      </c>
    </row>
    <row r="75" spans="1:16" ht="81" customHeight="1">
      <c r="A75" s="1">
        <v>52</v>
      </c>
      <c r="B75" s="4" t="s">
        <v>167</v>
      </c>
      <c r="C75" s="4" t="s">
        <v>171</v>
      </c>
      <c r="D75" s="4" t="s">
        <v>115</v>
      </c>
      <c r="E75" s="4" t="s">
        <v>172</v>
      </c>
      <c r="F75" s="4" t="s">
        <v>198</v>
      </c>
      <c r="G75" s="4" t="s">
        <v>168</v>
      </c>
      <c r="H75" s="4" t="s">
        <v>169</v>
      </c>
      <c r="I75" s="4" t="s">
        <v>117</v>
      </c>
      <c r="J75" s="2" t="s">
        <v>119</v>
      </c>
      <c r="K75" s="22">
        <f t="shared" si="3"/>
        <v>1571.5</v>
      </c>
      <c r="L75" s="22">
        <f t="shared" si="3"/>
        <v>0</v>
      </c>
      <c r="M75" s="22">
        <f t="shared" si="3"/>
        <v>0</v>
      </c>
      <c r="N75" s="22">
        <f t="shared" si="3"/>
        <v>1571.5</v>
      </c>
      <c r="O75" s="22">
        <f t="shared" si="3"/>
        <v>1571.2</v>
      </c>
      <c r="P75" s="23">
        <f t="shared" si="0"/>
        <v>99.980909958638236</v>
      </c>
    </row>
    <row r="76" spans="1:16" ht="75" customHeight="1">
      <c r="A76" s="1">
        <v>53</v>
      </c>
      <c r="B76" s="4" t="s">
        <v>150</v>
      </c>
      <c r="C76" s="4" t="s">
        <v>171</v>
      </c>
      <c r="D76" s="4" t="s">
        <v>115</v>
      </c>
      <c r="E76" s="4" t="s">
        <v>172</v>
      </c>
      <c r="F76" s="4" t="s">
        <v>164</v>
      </c>
      <c r="G76" s="4" t="s">
        <v>192</v>
      </c>
      <c r="H76" s="4" t="s">
        <v>169</v>
      </c>
      <c r="I76" s="4" t="s">
        <v>117</v>
      </c>
      <c r="J76" s="2" t="s">
        <v>118</v>
      </c>
      <c r="K76" s="22">
        <v>1571.5</v>
      </c>
      <c r="L76" s="24"/>
      <c r="M76" s="24"/>
      <c r="N76" s="22">
        <v>1571.5</v>
      </c>
      <c r="O76" s="23">
        <v>1571.2</v>
      </c>
      <c r="P76" s="23">
        <f t="shared" si="0"/>
        <v>99.980909958638236</v>
      </c>
    </row>
    <row r="77" spans="1:16" ht="26.25" customHeight="1">
      <c r="A77" s="1">
        <v>54</v>
      </c>
      <c r="B77" s="4" t="s">
        <v>167</v>
      </c>
      <c r="C77" s="4" t="s">
        <v>171</v>
      </c>
      <c r="D77" s="4" t="s">
        <v>115</v>
      </c>
      <c r="E77" s="4" t="s">
        <v>120</v>
      </c>
      <c r="F77" s="4" t="s">
        <v>167</v>
      </c>
      <c r="G77" s="4" t="s">
        <v>168</v>
      </c>
      <c r="H77" s="4" t="s">
        <v>169</v>
      </c>
      <c r="I77" s="4" t="s">
        <v>121</v>
      </c>
      <c r="J77" s="2" t="s">
        <v>122</v>
      </c>
      <c r="K77" s="22">
        <f>K78+K80</f>
        <v>852.5</v>
      </c>
      <c r="L77" s="22">
        <f>L78+L80</f>
        <v>0</v>
      </c>
      <c r="M77" s="22">
        <f>M78+M80</f>
        <v>0</v>
      </c>
      <c r="N77" s="22">
        <f>N78+N80</f>
        <v>852.5</v>
      </c>
      <c r="O77" s="22">
        <f>O78+O80</f>
        <v>929.6</v>
      </c>
      <c r="P77" s="23">
        <f t="shared" si="0"/>
        <v>109.04398826979474</v>
      </c>
    </row>
    <row r="78" spans="1:16" ht="26.25" customHeight="1">
      <c r="A78" s="1">
        <v>55</v>
      </c>
      <c r="B78" s="4" t="s">
        <v>167</v>
      </c>
      <c r="C78" s="4" t="s">
        <v>171</v>
      </c>
      <c r="D78" s="4" t="s">
        <v>115</v>
      </c>
      <c r="E78" s="4" t="s">
        <v>120</v>
      </c>
      <c r="F78" s="4" t="s">
        <v>173</v>
      </c>
      <c r="G78" s="4" t="s">
        <v>168</v>
      </c>
      <c r="H78" s="4" t="s">
        <v>169</v>
      </c>
      <c r="I78" s="4" t="s">
        <v>121</v>
      </c>
      <c r="J78" s="2" t="s">
        <v>127</v>
      </c>
      <c r="K78" s="22">
        <f>K79</f>
        <v>821</v>
      </c>
      <c r="L78" s="22">
        <f>L79</f>
        <v>0</v>
      </c>
      <c r="M78" s="22">
        <f>M79</f>
        <v>0</v>
      </c>
      <c r="N78" s="22">
        <f>N79</f>
        <v>821</v>
      </c>
      <c r="O78" s="22">
        <f>O79</f>
        <v>898.1</v>
      </c>
      <c r="P78" s="23">
        <f t="shared" si="0"/>
        <v>109.39098660170524</v>
      </c>
    </row>
    <row r="79" spans="1:16" ht="54" customHeight="1">
      <c r="A79" s="1">
        <v>56</v>
      </c>
      <c r="B79" s="4" t="s">
        <v>150</v>
      </c>
      <c r="C79" s="4" t="s">
        <v>171</v>
      </c>
      <c r="D79" s="4" t="s">
        <v>115</v>
      </c>
      <c r="E79" s="4" t="s">
        <v>120</v>
      </c>
      <c r="F79" s="4" t="s">
        <v>158</v>
      </c>
      <c r="G79" s="4" t="s">
        <v>192</v>
      </c>
      <c r="H79" s="4" t="s">
        <v>169</v>
      </c>
      <c r="I79" s="4" t="s">
        <v>121</v>
      </c>
      <c r="J79" s="2" t="s">
        <v>123</v>
      </c>
      <c r="K79" s="22">
        <v>821</v>
      </c>
      <c r="L79" s="24"/>
      <c r="M79" s="24"/>
      <c r="N79" s="22">
        <v>821</v>
      </c>
      <c r="O79" s="23">
        <v>898.1</v>
      </c>
      <c r="P79" s="23">
        <f t="shared" si="0"/>
        <v>109.39098660170524</v>
      </c>
    </row>
    <row r="80" spans="1:16" ht="42.75" customHeight="1">
      <c r="A80" s="1">
        <v>57</v>
      </c>
      <c r="B80" s="4" t="s">
        <v>167</v>
      </c>
      <c r="C80" s="4" t="s">
        <v>171</v>
      </c>
      <c r="D80" s="4" t="s">
        <v>115</v>
      </c>
      <c r="E80" s="4" t="s">
        <v>120</v>
      </c>
      <c r="F80" s="4" t="s">
        <v>175</v>
      </c>
      <c r="G80" s="4" t="s">
        <v>168</v>
      </c>
      <c r="H80" s="4" t="s">
        <v>169</v>
      </c>
      <c r="I80" s="4" t="s">
        <v>121</v>
      </c>
      <c r="J80" s="2" t="s">
        <v>126</v>
      </c>
      <c r="K80" s="22">
        <f>K81</f>
        <v>31.5</v>
      </c>
      <c r="L80" s="22">
        <f>L81</f>
        <v>0</v>
      </c>
      <c r="M80" s="22">
        <f>M81</f>
        <v>0</v>
      </c>
      <c r="N80" s="22">
        <f>N81</f>
        <v>31.5</v>
      </c>
      <c r="O80" s="22">
        <f>O81</f>
        <v>31.5</v>
      </c>
      <c r="P80" s="23">
        <f t="shared" si="0"/>
        <v>100</v>
      </c>
    </row>
    <row r="81" spans="1:16" ht="48" customHeight="1">
      <c r="A81" s="1">
        <v>58</v>
      </c>
      <c r="B81" s="4" t="s">
        <v>150</v>
      </c>
      <c r="C81" s="4" t="s">
        <v>171</v>
      </c>
      <c r="D81" s="4" t="s">
        <v>115</v>
      </c>
      <c r="E81" s="4" t="s">
        <v>120</v>
      </c>
      <c r="F81" s="4" t="s">
        <v>124</v>
      </c>
      <c r="G81" s="4" t="s">
        <v>192</v>
      </c>
      <c r="H81" s="4" t="s">
        <v>169</v>
      </c>
      <c r="I81" s="4" t="s">
        <v>121</v>
      </c>
      <c r="J81" s="2" t="s">
        <v>125</v>
      </c>
      <c r="K81" s="22">
        <v>31.5</v>
      </c>
      <c r="L81" s="24"/>
      <c r="M81" s="24"/>
      <c r="N81" s="22">
        <v>31.5</v>
      </c>
      <c r="O81" s="23">
        <v>31.5</v>
      </c>
      <c r="P81" s="23">
        <f t="shared" si="0"/>
        <v>100</v>
      </c>
    </row>
    <row r="82" spans="1:16" ht="22.5" customHeight="1">
      <c r="A82" s="1">
        <v>59</v>
      </c>
      <c r="B82" s="5" t="s">
        <v>167</v>
      </c>
      <c r="C82" s="5">
        <v>1</v>
      </c>
      <c r="D82" s="5">
        <v>16</v>
      </c>
      <c r="E82" s="5" t="s">
        <v>168</v>
      </c>
      <c r="F82" s="5" t="s">
        <v>167</v>
      </c>
      <c r="G82" s="5" t="s">
        <v>168</v>
      </c>
      <c r="H82" s="5" t="s">
        <v>169</v>
      </c>
      <c r="I82" s="5" t="s">
        <v>167</v>
      </c>
      <c r="J82" s="3" t="s">
        <v>188</v>
      </c>
      <c r="K82" s="21">
        <f>K83+K85+K87+K90+K91+K95+K98</f>
        <v>1060</v>
      </c>
      <c r="L82" s="21">
        <f>L83+L85+L87+L90+L91+L95+L98</f>
        <v>0</v>
      </c>
      <c r="M82" s="21">
        <f>M83+M85+M87+M90+M91+M95+M98</f>
        <v>0</v>
      </c>
      <c r="N82" s="21">
        <f>N83+N85+N87+N90+N91+N95+N98</f>
        <v>1060</v>
      </c>
      <c r="O82" s="21">
        <f>O83+O85+O87+O90+O91+O95+O98</f>
        <v>1095</v>
      </c>
      <c r="P82" s="71">
        <f t="shared" si="0"/>
        <v>103.30188679245282</v>
      </c>
    </row>
    <row r="83" spans="1:16" ht="25.5">
      <c r="A83" s="1">
        <v>60</v>
      </c>
      <c r="B83" s="4" t="s">
        <v>167</v>
      </c>
      <c r="C83" s="4">
        <v>1</v>
      </c>
      <c r="D83" s="4">
        <v>16</v>
      </c>
      <c r="E83" s="4" t="s">
        <v>193</v>
      </c>
      <c r="F83" s="4" t="s">
        <v>167</v>
      </c>
      <c r="G83" s="4" t="s">
        <v>168</v>
      </c>
      <c r="H83" s="4" t="s">
        <v>169</v>
      </c>
      <c r="I83" s="4">
        <v>140</v>
      </c>
      <c r="J83" s="2" t="s">
        <v>189</v>
      </c>
      <c r="K83" s="22">
        <f>+K84</f>
        <v>6</v>
      </c>
      <c r="L83" s="22">
        <f>+L84</f>
        <v>0</v>
      </c>
      <c r="M83" s="22">
        <f>+M84</f>
        <v>0</v>
      </c>
      <c r="N83" s="22">
        <f>+N84</f>
        <v>6</v>
      </c>
      <c r="O83" s="22">
        <f>+O84</f>
        <v>6.1</v>
      </c>
      <c r="P83" s="23">
        <f t="shared" si="0"/>
        <v>101.66666666666666</v>
      </c>
    </row>
    <row r="84" spans="1:16" ht="44.25" customHeight="1">
      <c r="A84" s="1">
        <v>61</v>
      </c>
      <c r="B84" s="4" t="s">
        <v>214</v>
      </c>
      <c r="C84" s="4" t="s">
        <v>171</v>
      </c>
      <c r="D84" s="4" t="s">
        <v>215</v>
      </c>
      <c r="E84" s="4" t="s">
        <v>193</v>
      </c>
      <c r="F84" s="4" t="s">
        <v>199</v>
      </c>
      <c r="G84" s="4" t="s">
        <v>170</v>
      </c>
      <c r="H84" s="4" t="s">
        <v>169</v>
      </c>
      <c r="I84" s="4" t="s">
        <v>213</v>
      </c>
      <c r="J84" s="2" t="s">
        <v>216</v>
      </c>
      <c r="K84" s="22">
        <v>6</v>
      </c>
      <c r="L84" s="23"/>
      <c r="M84" s="23"/>
      <c r="N84" s="22">
        <v>6</v>
      </c>
      <c r="O84" s="23">
        <v>6.1</v>
      </c>
      <c r="P84" s="23">
        <f t="shared" si="0"/>
        <v>101.66666666666666</v>
      </c>
    </row>
    <row r="85" spans="1:16" ht="51">
      <c r="A85" s="1">
        <v>62</v>
      </c>
      <c r="B85" s="4" t="s">
        <v>167</v>
      </c>
      <c r="C85" s="4" t="s">
        <v>171</v>
      </c>
      <c r="D85" s="4" t="s">
        <v>215</v>
      </c>
      <c r="E85" s="4" t="s">
        <v>194</v>
      </c>
      <c r="F85" s="4" t="s">
        <v>167</v>
      </c>
      <c r="G85" s="4" t="s">
        <v>170</v>
      </c>
      <c r="H85" s="4" t="s">
        <v>169</v>
      </c>
      <c r="I85" s="4" t="s">
        <v>213</v>
      </c>
      <c r="J85" s="2" t="s">
        <v>242</v>
      </c>
      <c r="K85" s="22">
        <f>K86</f>
        <v>61</v>
      </c>
      <c r="L85" s="22">
        <f>L86</f>
        <v>0</v>
      </c>
      <c r="M85" s="22">
        <f>M86</f>
        <v>0</v>
      </c>
      <c r="N85" s="22">
        <f>N86</f>
        <v>61</v>
      </c>
      <c r="O85" s="22">
        <f>O86</f>
        <v>60.7</v>
      </c>
      <c r="P85" s="23">
        <f t="shared" si="0"/>
        <v>99.508196721311478</v>
      </c>
    </row>
    <row r="86" spans="1:16" ht="40.5" customHeight="1">
      <c r="A86" s="1">
        <v>63</v>
      </c>
      <c r="B86" s="4" t="s">
        <v>166</v>
      </c>
      <c r="C86" s="4" t="s">
        <v>171</v>
      </c>
      <c r="D86" s="4" t="s">
        <v>215</v>
      </c>
      <c r="E86" s="4" t="s">
        <v>194</v>
      </c>
      <c r="F86" s="4" t="s">
        <v>173</v>
      </c>
      <c r="G86" s="4" t="s">
        <v>170</v>
      </c>
      <c r="H86" s="4" t="s">
        <v>169</v>
      </c>
      <c r="I86" s="4" t="s">
        <v>213</v>
      </c>
      <c r="J86" s="36" t="s">
        <v>243</v>
      </c>
      <c r="K86" s="22">
        <v>61</v>
      </c>
      <c r="L86" s="23"/>
      <c r="M86" s="23"/>
      <c r="N86" s="22">
        <v>61</v>
      </c>
      <c r="O86" s="23">
        <v>60.7</v>
      </c>
      <c r="P86" s="23">
        <f t="shared" si="0"/>
        <v>99.508196721311478</v>
      </c>
    </row>
    <row r="87" spans="1:16" ht="84" customHeight="1">
      <c r="A87" s="1">
        <v>64</v>
      </c>
      <c r="B87" s="4" t="s">
        <v>167</v>
      </c>
      <c r="C87" s="4">
        <v>1</v>
      </c>
      <c r="D87" s="4">
        <v>16</v>
      </c>
      <c r="E87" s="4">
        <v>25</v>
      </c>
      <c r="F87" s="4" t="s">
        <v>167</v>
      </c>
      <c r="G87" s="4" t="s">
        <v>170</v>
      </c>
      <c r="H87" s="4" t="s">
        <v>169</v>
      </c>
      <c r="I87" s="4">
        <v>140</v>
      </c>
      <c r="J87" s="2" t="s">
        <v>285</v>
      </c>
      <c r="K87" s="22">
        <f>K88+K89</f>
        <v>43</v>
      </c>
      <c r="L87" s="22">
        <f>L88+L89</f>
        <v>0</v>
      </c>
      <c r="M87" s="22">
        <f>M88+M89</f>
        <v>0</v>
      </c>
      <c r="N87" s="22">
        <f>N88+N89</f>
        <v>43</v>
      </c>
      <c r="O87" s="22">
        <f>O88+O89</f>
        <v>36.4</v>
      </c>
      <c r="P87" s="23">
        <f t="shared" si="0"/>
        <v>84.651162790697683</v>
      </c>
    </row>
    <row r="88" spans="1:16" ht="25.5">
      <c r="A88" s="1">
        <v>65</v>
      </c>
      <c r="B88" s="4" t="s">
        <v>152</v>
      </c>
      <c r="C88" s="4" t="s">
        <v>171</v>
      </c>
      <c r="D88" s="4" t="s">
        <v>215</v>
      </c>
      <c r="E88" s="4" t="s">
        <v>153</v>
      </c>
      <c r="F88" s="4" t="s">
        <v>205</v>
      </c>
      <c r="G88" s="4" t="s">
        <v>170</v>
      </c>
      <c r="H88" s="4" t="s">
        <v>169</v>
      </c>
      <c r="I88" s="4" t="s">
        <v>213</v>
      </c>
      <c r="J88" s="2" t="s">
        <v>231</v>
      </c>
      <c r="K88" s="22">
        <v>22</v>
      </c>
      <c r="L88" s="22"/>
      <c r="M88" s="22"/>
      <c r="N88" s="22">
        <v>22</v>
      </c>
      <c r="O88" s="22">
        <v>22</v>
      </c>
      <c r="P88" s="23">
        <f t="shared" si="0"/>
        <v>100</v>
      </c>
    </row>
    <row r="89" spans="1:16" ht="25.5">
      <c r="A89" s="1">
        <v>66</v>
      </c>
      <c r="B89" s="4" t="s">
        <v>154</v>
      </c>
      <c r="C89" s="4" t="s">
        <v>171</v>
      </c>
      <c r="D89" s="4" t="s">
        <v>215</v>
      </c>
      <c r="E89" s="4" t="s">
        <v>153</v>
      </c>
      <c r="F89" s="4" t="s">
        <v>205</v>
      </c>
      <c r="G89" s="4" t="s">
        <v>170</v>
      </c>
      <c r="H89" s="4" t="s">
        <v>169</v>
      </c>
      <c r="I89" s="4" t="s">
        <v>213</v>
      </c>
      <c r="J89" s="2" t="s">
        <v>231</v>
      </c>
      <c r="K89" s="22">
        <v>21</v>
      </c>
      <c r="L89" s="22"/>
      <c r="M89" s="22"/>
      <c r="N89" s="22">
        <v>21</v>
      </c>
      <c r="O89" s="22">
        <v>14.4</v>
      </c>
      <c r="P89" s="23">
        <f t="shared" ref="P89:P152" si="4">O89/N89*100</f>
        <v>68.571428571428569</v>
      </c>
    </row>
    <row r="90" spans="1:16" ht="42" customHeight="1">
      <c r="A90" s="1">
        <v>67</v>
      </c>
      <c r="B90" s="4" t="s">
        <v>166</v>
      </c>
      <c r="C90" s="4" t="s">
        <v>171</v>
      </c>
      <c r="D90" s="4" t="s">
        <v>215</v>
      </c>
      <c r="E90" s="4" t="s">
        <v>236</v>
      </c>
      <c r="F90" s="4" t="s">
        <v>167</v>
      </c>
      <c r="G90" s="4" t="s">
        <v>170</v>
      </c>
      <c r="H90" s="4" t="s">
        <v>169</v>
      </c>
      <c r="I90" s="4" t="s">
        <v>213</v>
      </c>
      <c r="J90" s="2" t="s">
        <v>237</v>
      </c>
      <c r="K90" s="22">
        <v>10</v>
      </c>
      <c r="L90" s="22"/>
      <c r="M90" s="22"/>
      <c r="N90" s="22">
        <v>10</v>
      </c>
      <c r="O90" s="22">
        <v>10.199999999999999</v>
      </c>
      <c r="P90" s="23">
        <f t="shared" si="4"/>
        <v>102</v>
      </c>
    </row>
    <row r="91" spans="1:16" ht="30.75" customHeight="1">
      <c r="A91" s="1">
        <v>68</v>
      </c>
      <c r="B91" s="4" t="s">
        <v>167</v>
      </c>
      <c r="C91" s="4" t="s">
        <v>171</v>
      </c>
      <c r="D91" s="4" t="s">
        <v>215</v>
      </c>
      <c r="E91" s="4" t="s">
        <v>304</v>
      </c>
      <c r="F91" s="4" t="s">
        <v>167</v>
      </c>
      <c r="G91" s="4" t="s">
        <v>168</v>
      </c>
      <c r="H91" s="4" t="s">
        <v>169</v>
      </c>
      <c r="I91" s="4" t="s">
        <v>213</v>
      </c>
      <c r="J91" s="2" t="s">
        <v>305</v>
      </c>
      <c r="K91" s="22">
        <f>K92+K93+K94</f>
        <v>108</v>
      </c>
      <c r="L91" s="22">
        <f>L92+L93+L94</f>
        <v>0</v>
      </c>
      <c r="M91" s="22">
        <f>M92+M93+M94</f>
        <v>0</v>
      </c>
      <c r="N91" s="22">
        <f>N92+N93+N94</f>
        <v>108</v>
      </c>
      <c r="O91" s="22">
        <f>O92+O93+O94</f>
        <v>112.3</v>
      </c>
      <c r="P91" s="23">
        <f t="shared" si="4"/>
        <v>103.98148148148148</v>
      </c>
    </row>
    <row r="92" spans="1:16" ht="35.25" customHeight="1">
      <c r="A92" s="1">
        <v>69</v>
      </c>
      <c r="B92" s="4" t="s">
        <v>166</v>
      </c>
      <c r="C92" s="4" t="s">
        <v>171</v>
      </c>
      <c r="D92" s="4" t="s">
        <v>215</v>
      </c>
      <c r="E92" s="4" t="s">
        <v>304</v>
      </c>
      <c r="F92" s="4" t="s">
        <v>199</v>
      </c>
      <c r="G92" s="4" t="s">
        <v>170</v>
      </c>
      <c r="H92" s="4" t="s">
        <v>169</v>
      </c>
      <c r="I92" s="4" t="s">
        <v>213</v>
      </c>
      <c r="J92" s="2" t="s">
        <v>306</v>
      </c>
      <c r="K92" s="22">
        <v>73</v>
      </c>
      <c r="L92" s="22"/>
      <c r="M92" s="22"/>
      <c r="N92" s="22">
        <v>73</v>
      </c>
      <c r="O92" s="22">
        <v>76</v>
      </c>
      <c r="P92" s="23">
        <f t="shared" si="4"/>
        <v>104.10958904109589</v>
      </c>
    </row>
    <row r="93" spans="1:16" ht="54.75" customHeight="1">
      <c r="A93" s="1">
        <v>70</v>
      </c>
      <c r="B93" s="4" t="s">
        <v>133</v>
      </c>
      <c r="C93" s="4" t="s">
        <v>171</v>
      </c>
      <c r="D93" s="4" t="s">
        <v>215</v>
      </c>
      <c r="E93" s="4" t="s">
        <v>135</v>
      </c>
      <c r="F93" s="4" t="s">
        <v>198</v>
      </c>
      <c r="G93" s="4" t="s">
        <v>192</v>
      </c>
      <c r="H93" s="4" t="s">
        <v>169</v>
      </c>
      <c r="I93" s="4" t="s">
        <v>213</v>
      </c>
      <c r="J93" s="65" t="s">
        <v>134</v>
      </c>
      <c r="K93" s="22">
        <v>15</v>
      </c>
      <c r="L93" s="22"/>
      <c r="M93" s="22"/>
      <c r="N93" s="22">
        <v>15</v>
      </c>
      <c r="O93" s="22">
        <v>15</v>
      </c>
      <c r="P93" s="23">
        <f t="shared" si="4"/>
        <v>100</v>
      </c>
    </row>
    <row r="94" spans="1:16" ht="33" customHeight="1">
      <c r="A94" s="1">
        <v>71</v>
      </c>
      <c r="B94" s="4" t="s">
        <v>199</v>
      </c>
      <c r="C94" s="4" t="s">
        <v>171</v>
      </c>
      <c r="D94" s="4" t="s">
        <v>215</v>
      </c>
      <c r="E94" s="4" t="s">
        <v>322</v>
      </c>
      <c r="F94" s="4" t="s">
        <v>199</v>
      </c>
      <c r="G94" s="4" t="s">
        <v>192</v>
      </c>
      <c r="H94" s="4" t="s">
        <v>169</v>
      </c>
      <c r="I94" s="4" t="s">
        <v>213</v>
      </c>
      <c r="J94" s="65" t="s">
        <v>136</v>
      </c>
      <c r="K94" s="22">
        <v>20</v>
      </c>
      <c r="L94" s="22"/>
      <c r="M94" s="22"/>
      <c r="N94" s="22">
        <v>20</v>
      </c>
      <c r="O94" s="22">
        <v>21.3</v>
      </c>
      <c r="P94" s="23">
        <f t="shared" si="4"/>
        <v>106.5</v>
      </c>
    </row>
    <row r="95" spans="1:16" ht="57" customHeight="1">
      <c r="A95" s="1">
        <v>72</v>
      </c>
      <c r="B95" s="4" t="s">
        <v>167</v>
      </c>
      <c r="C95" s="4" t="s">
        <v>171</v>
      </c>
      <c r="D95" s="4" t="s">
        <v>215</v>
      </c>
      <c r="E95" s="4" t="s">
        <v>238</v>
      </c>
      <c r="F95" s="4" t="s">
        <v>167</v>
      </c>
      <c r="G95" s="4" t="s">
        <v>170</v>
      </c>
      <c r="H95" s="4" t="s">
        <v>169</v>
      </c>
      <c r="I95" s="4" t="s">
        <v>213</v>
      </c>
      <c r="J95" s="36" t="s">
        <v>36</v>
      </c>
      <c r="K95" s="22">
        <f>K96+K97</f>
        <v>137</v>
      </c>
      <c r="L95" s="22">
        <f>L96+L97</f>
        <v>0</v>
      </c>
      <c r="M95" s="22">
        <f>M96+M97</f>
        <v>0</v>
      </c>
      <c r="N95" s="22">
        <f>N96+N97</f>
        <v>137</v>
      </c>
      <c r="O95" s="22">
        <f>O96+O97</f>
        <v>137.19999999999999</v>
      </c>
      <c r="P95" s="23">
        <f t="shared" si="4"/>
        <v>100.14598540145985</v>
      </c>
    </row>
    <row r="96" spans="1:16" ht="63.75">
      <c r="A96" s="1">
        <v>73</v>
      </c>
      <c r="B96" s="4" t="s">
        <v>166</v>
      </c>
      <c r="C96" s="4" t="s">
        <v>171</v>
      </c>
      <c r="D96" s="4" t="s">
        <v>215</v>
      </c>
      <c r="E96" s="4" t="s">
        <v>238</v>
      </c>
      <c r="F96" s="4" t="s">
        <v>167</v>
      </c>
      <c r="G96" s="4" t="s">
        <v>170</v>
      </c>
      <c r="H96" s="4" t="s">
        <v>169</v>
      </c>
      <c r="I96" s="4" t="s">
        <v>213</v>
      </c>
      <c r="J96" s="36" t="s">
        <v>239</v>
      </c>
      <c r="K96" s="22">
        <v>33</v>
      </c>
      <c r="L96" s="22"/>
      <c r="M96" s="22"/>
      <c r="N96" s="22">
        <v>33</v>
      </c>
      <c r="O96" s="22">
        <v>33.299999999999997</v>
      </c>
      <c r="P96" s="23">
        <f t="shared" si="4"/>
        <v>100.90909090909091</v>
      </c>
    </row>
    <row r="97" spans="1:16" ht="63.75">
      <c r="A97" s="1">
        <v>74</v>
      </c>
      <c r="B97" s="4" t="s">
        <v>154</v>
      </c>
      <c r="C97" s="4" t="s">
        <v>171</v>
      </c>
      <c r="D97" s="4" t="s">
        <v>215</v>
      </c>
      <c r="E97" s="4" t="s">
        <v>238</v>
      </c>
      <c r="F97" s="4" t="s">
        <v>167</v>
      </c>
      <c r="G97" s="4" t="s">
        <v>170</v>
      </c>
      <c r="H97" s="4" t="s">
        <v>169</v>
      </c>
      <c r="I97" s="4" t="s">
        <v>213</v>
      </c>
      <c r="J97" s="36" t="s">
        <v>239</v>
      </c>
      <c r="K97" s="22">
        <v>104</v>
      </c>
      <c r="L97" s="22"/>
      <c r="M97" s="22"/>
      <c r="N97" s="22">
        <v>104</v>
      </c>
      <c r="O97" s="22">
        <v>103.9</v>
      </c>
      <c r="P97" s="23">
        <f t="shared" si="4"/>
        <v>99.90384615384616</v>
      </c>
    </row>
    <row r="98" spans="1:16" ht="27.75" customHeight="1">
      <c r="A98" s="1">
        <v>75</v>
      </c>
      <c r="B98" s="4" t="s">
        <v>167</v>
      </c>
      <c r="C98" s="4" t="s">
        <v>171</v>
      </c>
      <c r="D98" s="4" t="s">
        <v>215</v>
      </c>
      <c r="E98" s="4" t="s">
        <v>208</v>
      </c>
      <c r="F98" s="4" t="s">
        <v>167</v>
      </c>
      <c r="G98" s="4" t="s">
        <v>168</v>
      </c>
      <c r="H98" s="4" t="s">
        <v>169</v>
      </c>
      <c r="I98" s="4" t="s">
        <v>213</v>
      </c>
      <c r="J98" s="2" t="s">
        <v>156</v>
      </c>
      <c r="K98" s="22">
        <f>K99</f>
        <v>695</v>
      </c>
      <c r="L98" s="22">
        <f>L99</f>
        <v>0</v>
      </c>
      <c r="M98" s="22">
        <f>M99</f>
        <v>0</v>
      </c>
      <c r="N98" s="22">
        <f>N99</f>
        <v>695</v>
      </c>
      <c r="O98" s="22">
        <f>O99</f>
        <v>732.09999999999991</v>
      </c>
      <c r="P98" s="23">
        <f t="shared" si="4"/>
        <v>105.33812949640287</v>
      </c>
    </row>
    <row r="99" spans="1:16" ht="29.25" customHeight="1">
      <c r="A99" s="1">
        <v>76</v>
      </c>
      <c r="B99" s="4" t="s">
        <v>167</v>
      </c>
      <c r="C99" s="4">
        <v>1</v>
      </c>
      <c r="D99" s="4">
        <v>16</v>
      </c>
      <c r="E99" s="4">
        <v>90</v>
      </c>
      <c r="F99" s="4" t="s">
        <v>198</v>
      </c>
      <c r="G99" s="4" t="s">
        <v>192</v>
      </c>
      <c r="H99" s="4" t="s">
        <v>169</v>
      </c>
      <c r="I99" s="4">
        <v>140</v>
      </c>
      <c r="J99" s="2" t="s">
        <v>37</v>
      </c>
      <c r="K99" s="22">
        <f>K100+K101+K102+K103+K104+K105</f>
        <v>695</v>
      </c>
      <c r="L99" s="22">
        <f>L100+L101+L102+L103+L104+L105</f>
        <v>0</v>
      </c>
      <c r="M99" s="22">
        <f>M100+M101+M102+M103+M104+M105</f>
        <v>0</v>
      </c>
      <c r="N99" s="22">
        <f>N100+N101+N102+N103+N104+N105</f>
        <v>695</v>
      </c>
      <c r="O99" s="22">
        <f>O100+O101+O102+O103+O104+O105</f>
        <v>732.09999999999991</v>
      </c>
      <c r="P99" s="23">
        <f t="shared" si="4"/>
        <v>105.33812949640287</v>
      </c>
    </row>
    <row r="100" spans="1:16" ht="32.25" customHeight="1">
      <c r="A100" s="1">
        <v>77</v>
      </c>
      <c r="B100" s="4" t="s">
        <v>174</v>
      </c>
      <c r="C100" s="4" t="s">
        <v>171</v>
      </c>
      <c r="D100" s="4" t="s">
        <v>215</v>
      </c>
      <c r="E100" s="4" t="s">
        <v>208</v>
      </c>
      <c r="F100" s="4" t="s">
        <v>198</v>
      </c>
      <c r="G100" s="4" t="s">
        <v>192</v>
      </c>
      <c r="H100" s="4" t="s">
        <v>169</v>
      </c>
      <c r="I100" s="4" t="s">
        <v>213</v>
      </c>
      <c r="J100" s="2" t="s">
        <v>217</v>
      </c>
      <c r="K100" s="22">
        <v>23.5</v>
      </c>
      <c r="L100" s="23"/>
      <c r="M100" s="23"/>
      <c r="N100" s="22">
        <v>23.5</v>
      </c>
      <c r="O100" s="23">
        <v>23.3</v>
      </c>
      <c r="P100" s="23">
        <f t="shared" si="4"/>
        <v>99.148936170212764</v>
      </c>
    </row>
    <row r="101" spans="1:16" ht="32.25" customHeight="1">
      <c r="A101" s="1">
        <v>78</v>
      </c>
      <c r="B101" s="4" t="s">
        <v>150</v>
      </c>
      <c r="C101" s="4" t="s">
        <v>171</v>
      </c>
      <c r="D101" s="4" t="s">
        <v>215</v>
      </c>
      <c r="E101" s="4" t="s">
        <v>208</v>
      </c>
      <c r="F101" s="4" t="s">
        <v>198</v>
      </c>
      <c r="G101" s="4" t="s">
        <v>192</v>
      </c>
      <c r="H101" s="4" t="s">
        <v>169</v>
      </c>
      <c r="I101" s="4" t="s">
        <v>213</v>
      </c>
      <c r="J101" s="2" t="s">
        <v>217</v>
      </c>
      <c r="K101" s="22">
        <v>1</v>
      </c>
      <c r="L101" s="23"/>
      <c r="M101" s="23"/>
      <c r="N101" s="22">
        <v>1</v>
      </c>
      <c r="O101" s="23">
        <v>1</v>
      </c>
      <c r="P101" s="23">
        <f t="shared" si="4"/>
        <v>100</v>
      </c>
    </row>
    <row r="102" spans="1:16" ht="26.25" customHeight="1">
      <c r="A102" s="68">
        <v>79</v>
      </c>
      <c r="B102" s="4" t="s">
        <v>240</v>
      </c>
      <c r="C102" s="4" t="s">
        <v>171</v>
      </c>
      <c r="D102" s="4" t="s">
        <v>215</v>
      </c>
      <c r="E102" s="4" t="s">
        <v>208</v>
      </c>
      <c r="F102" s="4" t="s">
        <v>198</v>
      </c>
      <c r="G102" s="4" t="s">
        <v>192</v>
      </c>
      <c r="H102" s="4" t="s">
        <v>169</v>
      </c>
      <c r="I102" s="4" t="s">
        <v>213</v>
      </c>
      <c r="J102" s="2" t="s">
        <v>217</v>
      </c>
      <c r="K102" s="22">
        <v>12</v>
      </c>
      <c r="L102" s="23"/>
      <c r="M102" s="23"/>
      <c r="N102" s="22">
        <v>12</v>
      </c>
      <c r="O102" s="23">
        <v>12</v>
      </c>
      <c r="P102" s="23">
        <f t="shared" si="4"/>
        <v>100</v>
      </c>
    </row>
    <row r="103" spans="1:16" ht="26.25" customHeight="1">
      <c r="A103" s="1">
        <v>80</v>
      </c>
      <c r="B103" s="4" t="s">
        <v>220</v>
      </c>
      <c r="C103" s="4" t="s">
        <v>171</v>
      </c>
      <c r="D103" s="4" t="s">
        <v>215</v>
      </c>
      <c r="E103" s="4" t="s">
        <v>208</v>
      </c>
      <c r="F103" s="4" t="s">
        <v>198</v>
      </c>
      <c r="G103" s="4" t="s">
        <v>192</v>
      </c>
      <c r="H103" s="4" t="s">
        <v>169</v>
      </c>
      <c r="I103" s="4" t="s">
        <v>213</v>
      </c>
      <c r="J103" s="2" t="s">
        <v>217</v>
      </c>
      <c r="K103" s="22">
        <v>4.5</v>
      </c>
      <c r="L103" s="23"/>
      <c r="M103" s="23"/>
      <c r="N103" s="22">
        <v>4.5</v>
      </c>
      <c r="O103" s="23">
        <v>5</v>
      </c>
      <c r="P103" s="23">
        <f t="shared" si="4"/>
        <v>111.11111111111111</v>
      </c>
    </row>
    <row r="104" spans="1:16" ht="25.5" customHeight="1">
      <c r="A104" s="1">
        <v>81</v>
      </c>
      <c r="B104" s="4" t="s">
        <v>166</v>
      </c>
      <c r="C104" s="4" t="s">
        <v>171</v>
      </c>
      <c r="D104" s="4" t="s">
        <v>215</v>
      </c>
      <c r="E104" s="4" t="s">
        <v>208</v>
      </c>
      <c r="F104" s="4" t="s">
        <v>198</v>
      </c>
      <c r="G104" s="4" t="s">
        <v>192</v>
      </c>
      <c r="H104" s="4" t="s">
        <v>169</v>
      </c>
      <c r="I104" s="4" t="s">
        <v>213</v>
      </c>
      <c r="J104" s="2" t="s">
        <v>217</v>
      </c>
      <c r="K104" s="22">
        <v>570</v>
      </c>
      <c r="L104" s="23"/>
      <c r="M104" s="23"/>
      <c r="N104" s="22">
        <v>570</v>
      </c>
      <c r="O104" s="23">
        <v>577.9</v>
      </c>
      <c r="P104" s="23">
        <f t="shared" si="4"/>
        <v>101.38596491228068</v>
      </c>
    </row>
    <row r="105" spans="1:16" ht="33" customHeight="1">
      <c r="A105" s="1">
        <v>82</v>
      </c>
      <c r="B105" s="4" t="s">
        <v>244</v>
      </c>
      <c r="C105" s="4" t="s">
        <v>171</v>
      </c>
      <c r="D105" s="4" t="s">
        <v>215</v>
      </c>
      <c r="E105" s="4" t="s">
        <v>208</v>
      </c>
      <c r="F105" s="4" t="s">
        <v>198</v>
      </c>
      <c r="G105" s="4" t="s">
        <v>192</v>
      </c>
      <c r="H105" s="4" t="s">
        <v>169</v>
      </c>
      <c r="I105" s="4" t="s">
        <v>213</v>
      </c>
      <c r="J105" s="2" t="s">
        <v>217</v>
      </c>
      <c r="K105" s="22">
        <v>84</v>
      </c>
      <c r="L105" s="23"/>
      <c r="M105" s="23"/>
      <c r="N105" s="22">
        <v>84</v>
      </c>
      <c r="O105" s="23">
        <v>112.9</v>
      </c>
      <c r="P105" s="23">
        <f t="shared" si="4"/>
        <v>134.40476190476193</v>
      </c>
    </row>
    <row r="106" spans="1:16" ht="19.5" customHeight="1">
      <c r="A106" s="1">
        <v>83</v>
      </c>
      <c r="B106" s="5" t="s">
        <v>167</v>
      </c>
      <c r="C106" s="5" t="s">
        <v>171</v>
      </c>
      <c r="D106" s="5" t="s">
        <v>69</v>
      </c>
      <c r="E106" s="5" t="s">
        <v>168</v>
      </c>
      <c r="F106" s="5" t="s">
        <v>167</v>
      </c>
      <c r="G106" s="5" t="s">
        <v>168</v>
      </c>
      <c r="H106" s="5" t="s">
        <v>169</v>
      </c>
      <c r="I106" s="5" t="s">
        <v>167</v>
      </c>
      <c r="J106" s="3" t="s">
        <v>70</v>
      </c>
      <c r="K106" s="21">
        <f>K110+K107</f>
        <v>267.2</v>
      </c>
      <c r="L106" s="21">
        <f>L110+L107</f>
        <v>0</v>
      </c>
      <c r="M106" s="21">
        <f>M110+M107</f>
        <v>0</v>
      </c>
      <c r="N106" s="21">
        <f>N110+N107</f>
        <v>267.2</v>
      </c>
      <c r="O106" s="21">
        <f>O110+O107</f>
        <v>289.00000000000006</v>
      </c>
      <c r="P106" s="71">
        <f t="shared" si="4"/>
        <v>108.15868263473057</v>
      </c>
    </row>
    <row r="107" spans="1:16" ht="19.5" customHeight="1">
      <c r="A107" s="1">
        <v>84</v>
      </c>
      <c r="B107" s="4" t="s">
        <v>167</v>
      </c>
      <c r="C107" s="4" t="s">
        <v>171</v>
      </c>
      <c r="D107" s="4" t="s">
        <v>69</v>
      </c>
      <c r="E107" s="4" t="s">
        <v>170</v>
      </c>
      <c r="F107" s="4" t="s">
        <v>167</v>
      </c>
      <c r="G107" s="4" t="s">
        <v>168</v>
      </c>
      <c r="H107" s="4" t="s">
        <v>169</v>
      </c>
      <c r="I107" s="4" t="s">
        <v>167</v>
      </c>
      <c r="J107" s="2" t="s">
        <v>30</v>
      </c>
      <c r="K107" s="21">
        <f>K108+K109</f>
        <v>0</v>
      </c>
      <c r="L107" s="21">
        <f>L108+L109</f>
        <v>0</v>
      </c>
      <c r="M107" s="21">
        <f>M108+M109</f>
        <v>0</v>
      </c>
      <c r="N107" s="21">
        <f>N108+N109</f>
        <v>0</v>
      </c>
      <c r="O107" s="21">
        <f>O108+O109</f>
        <v>-0.39999999999999997</v>
      </c>
      <c r="P107" s="71"/>
    </row>
    <row r="108" spans="1:16" ht="27" customHeight="1">
      <c r="A108" s="1">
        <v>85</v>
      </c>
      <c r="B108" s="4" t="s">
        <v>150</v>
      </c>
      <c r="C108" s="4" t="s">
        <v>171</v>
      </c>
      <c r="D108" s="4" t="s">
        <v>69</v>
      </c>
      <c r="E108" s="4" t="s">
        <v>170</v>
      </c>
      <c r="F108" s="4" t="s">
        <v>198</v>
      </c>
      <c r="G108" s="4" t="s">
        <v>192</v>
      </c>
      <c r="H108" s="4" t="s">
        <v>169</v>
      </c>
      <c r="I108" s="4" t="s">
        <v>167</v>
      </c>
      <c r="J108" s="2" t="s">
        <v>29</v>
      </c>
      <c r="K108" s="21"/>
      <c r="L108" s="21"/>
      <c r="M108" s="21"/>
      <c r="N108" s="21"/>
      <c r="O108" s="22">
        <v>0.3</v>
      </c>
      <c r="P108" s="23"/>
    </row>
    <row r="109" spans="1:16" ht="25.5" customHeight="1">
      <c r="A109" s="1">
        <v>86</v>
      </c>
      <c r="B109" s="4" t="s">
        <v>274</v>
      </c>
      <c r="C109" s="4" t="s">
        <v>171</v>
      </c>
      <c r="D109" s="4" t="s">
        <v>69</v>
      </c>
      <c r="E109" s="4" t="s">
        <v>170</v>
      </c>
      <c r="F109" s="4" t="s">
        <v>198</v>
      </c>
      <c r="G109" s="4" t="s">
        <v>192</v>
      </c>
      <c r="H109" s="4" t="s">
        <v>169</v>
      </c>
      <c r="I109" s="4" t="s">
        <v>167</v>
      </c>
      <c r="J109" s="2" t="s">
        <v>29</v>
      </c>
      <c r="K109" s="21"/>
      <c r="L109" s="21"/>
      <c r="M109" s="21"/>
      <c r="N109" s="21"/>
      <c r="O109" s="22">
        <v>-0.7</v>
      </c>
      <c r="P109" s="23"/>
    </row>
    <row r="110" spans="1:16" ht="18.75" customHeight="1">
      <c r="A110" s="1">
        <v>87</v>
      </c>
      <c r="B110" s="4" t="s">
        <v>167</v>
      </c>
      <c r="C110" s="4" t="s">
        <v>171</v>
      </c>
      <c r="D110" s="4" t="s">
        <v>69</v>
      </c>
      <c r="E110" s="4" t="s">
        <v>192</v>
      </c>
      <c r="F110" s="4" t="s">
        <v>167</v>
      </c>
      <c r="G110" s="4" t="s">
        <v>168</v>
      </c>
      <c r="H110" s="4" t="s">
        <v>169</v>
      </c>
      <c r="I110" s="4" t="s">
        <v>291</v>
      </c>
      <c r="J110" s="45" t="s">
        <v>70</v>
      </c>
      <c r="K110" s="22">
        <f>K111</f>
        <v>267.2</v>
      </c>
      <c r="L110" s="22">
        <f>L111</f>
        <v>0</v>
      </c>
      <c r="M110" s="22">
        <f>M111</f>
        <v>0</v>
      </c>
      <c r="N110" s="22">
        <f>N111</f>
        <v>267.2</v>
      </c>
      <c r="O110" s="22">
        <f>O111</f>
        <v>289.40000000000003</v>
      </c>
      <c r="P110" s="23">
        <f t="shared" si="4"/>
        <v>108.30838323353295</v>
      </c>
    </row>
    <row r="111" spans="1:16" ht="21.75" customHeight="1">
      <c r="A111" s="1">
        <v>88</v>
      </c>
      <c r="B111" s="4" t="s">
        <v>167</v>
      </c>
      <c r="C111" s="4" t="s">
        <v>171</v>
      </c>
      <c r="D111" s="4" t="s">
        <v>69</v>
      </c>
      <c r="E111" s="4" t="s">
        <v>192</v>
      </c>
      <c r="F111" s="4" t="s">
        <v>198</v>
      </c>
      <c r="G111" s="4" t="s">
        <v>192</v>
      </c>
      <c r="H111" s="4" t="s">
        <v>169</v>
      </c>
      <c r="I111" s="4" t="s">
        <v>291</v>
      </c>
      <c r="J111" s="2" t="s">
        <v>71</v>
      </c>
      <c r="K111" s="22">
        <f>K112+K113+K115+K114</f>
        <v>267.2</v>
      </c>
      <c r="L111" s="22">
        <f>L112+L113+L115</f>
        <v>0</v>
      </c>
      <c r="M111" s="22">
        <f>M112+M113+M115</f>
        <v>0</v>
      </c>
      <c r="N111" s="22">
        <f>N112+N113+N115+N114</f>
        <v>267.2</v>
      </c>
      <c r="O111" s="22">
        <f>O112+O113+O115+O114</f>
        <v>289.40000000000003</v>
      </c>
      <c r="P111" s="23">
        <f t="shared" si="4"/>
        <v>108.30838323353295</v>
      </c>
    </row>
    <row r="112" spans="1:16" ht="19.5" customHeight="1">
      <c r="A112" s="1">
        <v>89</v>
      </c>
      <c r="B112" s="4" t="s">
        <v>203</v>
      </c>
      <c r="C112" s="4" t="s">
        <v>171</v>
      </c>
      <c r="D112" s="4" t="s">
        <v>69</v>
      </c>
      <c r="E112" s="4" t="s">
        <v>192</v>
      </c>
      <c r="F112" s="4" t="s">
        <v>198</v>
      </c>
      <c r="G112" s="4" t="s">
        <v>192</v>
      </c>
      <c r="H112" s="4" t="s">
        <v>169</v>
      </c>
      <c r="I112" s="4" t="s">
        <v>291</v>
      </c>
      <c r="J112" s="2" t="s">
        <v>71</v>
      </c>
      <c r="K112" s="22">
        <v>218.6</v>
      </c>
      <c r="L112" s="23"/>
      <c r="M112" s="23"/>
      <c r="N112" s="22">
        <v>218.6</v>
      </c>
      <c r="O112" s="23">
        <v>240.8</v>
      </c>
      <c r="P112" s="23">
        <f t="shared" si="4"/>
        <v>110.15553522415371</v>
      </c>
    </row>
    <row r="113" spans="1:28" ht="20.25" customHeight="1">
      <c r="A113" s="1">
        <v>90</v>
      </c>
      <c r="B113" s="4" t="s">
        <v>274</v>
      </c>
      <c r="C113" s="4" t="s">
        <v>171</v>
      </c>
      <c r="D113" s="4" t="s">
        <v>69</v>
      </c>
      <c r="E113" s="4" t="s">
        <v>192</v>
      </c>
      <c r="F113" s="4" t="s">
        <v>198</v>
      </c>
      <c r="G113" s="4" t="s">
        <v>192</v>
      </c>
      <c r="H113" s="4" t="s">
        <v>169</v>
      </c>
      <c r="I113" s="4" t="s">
        <v>291</v>
      </c>
      <c r="J113" s="2" t="s">
        <v>71</v>
      </c>
      <c r="K113" s="22">
        <v>19.5</v>
      </c>
      <c r="L113" s="23"/>
      <c r="M113" s="23"/>
      <c r="N113" s="22">
        <v>19.5</v>
      </c>
      <c r="O113" s="23">
        <v>19.5</v>
      </c>
      <c r="P113" s="23">
        <f t="shared" si="4"/>
        <v>100</v>
      </c>
    </row>
    <row r="114" spans="1:28" ht="20.25" customHeight="1">
      <c r="A114" s="1">
        <v>91</v>
      </c>
      <c r="B114" s="4" t="s">
        <v>157</v>
      </c>
      <c r="C114" s="4" t="s">
        <v>171</v>
      </c>
      <c r="D114" s="4" t="s">
        <v>69</v>
      </c>
      <c r="E114" s="4" t="s">
        <v>192</v>
      </c>
      <c r="F114" s="4" t="s">
        <v>198</v>
      </c>
      <c r="G114" s="4" t="s">
        <v>192</v>
      </c>
      <c r="H114" s="4" t="s">
        <v>169</v>
      </c>
      <c r="I114" s="4" t="s">
        <v>291</v>
      </c>
      <c r="J114" s="2" t="s">
        <v>71</v>
      </c>
      <c r="K114" s="22">
        <v>3.5</v>
      </c>
      <c r="L114" s="23"/>
      <c r="M114" s="23"/>
      <c r="N114" s="22">
        <v>3.5</v>
      </c>
      <c r="O114" s="23">
        <v>3.5</v>
      </c>
      <c r="P114" s="23">
        <f t="shared" si="4"/>
        <v>100</v>
      </c>
    </row>
    <row r="115" spans="1:28" ht="18.75" customHeight="1">
      <c r="A115" s="1">
        <v>92</v>
      </c>
      <c r="B115" s="4" t="s">
        <v>72</v>
      </c>
      <c r="C115" s="4" t="s">
        <v>171</v>
      </c>
      <c r="D115" s="4" t="s">
        <v>69</v>
      </c>
      <c r="E115" s="4" t="s">
        <v>192</v>
      </c>
      <c r="F115" s="4" t="s">
        <v>198</v>
      </c>
      <c r="G115" s="4" t="s">
        <v>192</v>
      </c>
      <c r="H115" s="4" t="s">
        <v>169</v>
      </c>
      <c r="I115" s="4" t="s">
        <v>291</v>
      </c>
      <c r="J115" s="2" t="s">
        <v>71</v>
      </c>
      <c r="K115" s="22">
        <v>25.6</v>
      </c>
      <c r="L115" s="23"/>
      <c r="M115" s="23"/>
      <c r="N115" s="22">
        <v>25.6</v>
      </c>
      <c r="O115" s="23">
        <v>25.6</v>
      </c>
      <c r="P115" s="23">
        <f t="shared" si="4"/>
        <v>100</v>
      </c>
    </row>
    <row r="116" spans="1:28" ht="14.25" customHeight="1">
      <c r="A116" s="1">
        <v>93</v>
      </c>
      <c r="B116" s="5" t="s">
        <v>167</v>
      </c>
      <c r="C116" s="5">
        <v>2</v>
      </c>
      <c r="D116" s="5" t="s">
        <v>168</v>
      </c>
      <c r="E116" s="5" t="s">
        <v>168</v>
      </c>
      <c r="F116" s="5" t="s">
        <v>167</v>
      </c>
      <c r="G116" s="5" t="s">
        <v>168</v>
      </c>
      <c r="H116" s="5" t="s">
        <v>169</v>
      </c>
      <c r="I116" s="5" t="s">
        <v>167</v>
      </c>
      <c r="J116" s="3" t="s">
        <v>190</v>
      </c>
      <c r="K116" s="21">
        <f>K117+K201+K204</f>
        <v>651143</v>
      </c>
      <c r="L116" s="21" t="e">
        <f>L117+L201</f>
        <v>#REF!</v>
      </c>
      <c r="M116" s="21" t="e">
        <f>M117+M201</f>
        <v>#REF!</v>
      </c>
      <c r="N116" s="21">
        <f>N117+N201+N204</f>
        <v>651445.5</v>
      </c>
      <c r="O116" s="21">
        <f>O117+O201+O204</f>
        <v>639238.19999999995</v>
      </c>
      <c r="P116" s="71">
        <f t="shared" si="4"/>
        <v>98.126121064617067</v>
      </c>
    </row>
    <row r="117" spans="1:28" ht="33.75" customHeight="1">
      <c r="A117" s="1">
        <v>94</v>
      </c>
      <c r="B117" s="5" t="s">
        <v>157</v>
      </c>
      <c r="C117" s="5">
        <v>2</v>
      </c>
      <c r="D117" s="5" t="s">
        <v>172</v>
      </c>
      <c r="E117" s="5" t="s">
        <v>168</v>
      </c>
      <c r="F117" s="5" t="s">
        <v>167</v>
      </c>
      <c r="G117" s="5" t="s">
        <v>168</v>
      </c>
      <c r="H117" s="5" t="s">
        <v>169</v>
      </c>
      <c r="I117" s="5" t="s">
        <v>167</v>
      </c>
      <c r="J117" s="3" t="s">
        <v>191</v>
      </c>
      <c r="K117" s="21">
        <f>K118+K124+K163+K192</f>
        <v>652092.5</v>
      </c>
      <c r="L117" s="21" t="e">
        <f>L118+L124+L163+L192</f>
        <v>#REF!</v>
      </c>
      <c r="M117" s="21" t="e">
        <f>M118+M124+M163+M192</f>
        <v>#REF!</v>
      </c>
      <c r="N117" s="21">
        <f>N118+N124+N163+N192</f>
        <v>652395</v>
      </c>
      <c r="O117" s="21">
        <f>O118+O124+O163+O192</f>
        <v>640187.6</v>
      </c>
      <c r="P117" s="71">
        <f t="shared" si="4"/>
        <v>98.128832992282284</v>
      </c>
    </row>
    <row r="118" spans="1:28" ht="32.25" customHeight="1">
      <c r="A118" s="1">
        <v>95</v>
      </c>
      <c r="B118" s="5" t="s">
        <v>157</v>
      </c>
      <c r="C118" s="5">
        <v>2</v>
      </c>
      <c r="D118" s="5" t="s">
        <v>172</v>
      </c>
      <c r="E118" s="5" t="s">
        <v>9</v>
      </c>
      <c r="F118" s="5" t="s">
        <v>167</v>
      </c>
      <c r="G118" s="5" t="s">
        <v>168</v>
      </c>
      <c r="H118" s="5" t="s">
        <v>169</v>
      </c>
      <c r="I118" s="5">
        <v>151</v>
      </c>
      <c r="J118" s="3" t="s">
        <v>10</v>
      </c>
      <c r="K118" s="21">
        <f>K119+K122</f>
        <v>159896.79999999999</v>
      </c>
      <c r="L118" s="21">
        <f>L119+L122</f>
        <v>0</v>
      </c>
      <c r="M118" s="21">
        <f>M119+M122</f>
        <v>0</v>
      </c>
      <c r="N118" s="21">
        <f>N119+N122</f>
        <v>159896.79999999999</v>
      </c>
      <c r="O118" s="21">
        <f>O119+O122</f>
        <v>159896.79999999999</v>
      </c>
      <c r="P118" s="71">
        <f t="shared" si="4"/>
        <v>100</v>
      </c>
    </row>
    <row r="119" spans="1:28" ht="15.75" customHeight="1">
      <c r="A119" s="1">
        <v>96</v>
      </c>
      <c r="B119" s="4" t="s">
        <v>157</v>
      </c>
      <c r="C119" s="4">
        <v>2</v>
      </c>
      <c r="D119" s="4" t="s">
        <v>172</v>
      </c>
      <c r="E119" s="4" t="s">
        <v>312</v>
      </c>
      <c r="F119" s="4" t="s">
        <v>206</v>
      </c>
      <c r="G119" s="4" t="s">
        <v>168</v>
      </c>
      <c r="H119" s="4" t="s">
        <v>169</v>
      </c>
      <c r="I119" s="4">
        <v>151</v>
      </c>
      <c r="J119" s="37" t="s">
        <v>165</v>
      </c>
      <c r="K119" s="22">
        <f t="shared" ref="K119:O120" si="5">K120</f>
        <v>74345.600000000006</v>
      </c>
      <c r="L119" s="22">
        <f t="shared" si="5"/>
        <v>0</v>
      </c>
      <c r="M119" s="22">
        <f t="shared" si="5"/>
        <v>0</v>
      </c>
      <c r="N119" s="22">
        <f t="shared" si="5"/>
        <v>74345.600000000006</v>
      </c>
      <c r="O119" s="22">
        <f t="shared" si="5"/>
        <v>74345.600000000006</v>
      </c>
      <c r="P119" s="23">
        <f t="shared" si="4"/>
        <v>100</v>
      </c>
    </row>
    <row r="120" spans="1:28" ht="24.75" customHeight="1">
      <c r="A120" s="1">
        <v>97</v>
      </c>
      <c r="B120" s="11" t="s">
        <v>157</v>
      </c>
      <c r="C120" s="11" t="s">
        <v>207</v>
      </c>
      <c r="D120" s="11" t="s">
        <v>172</v>
      </c>
      <c r="E120" s="11" t="s">
        <v>312</v>
      </c>
      <c r="F120" s="11" t="s">
        <v>206</v>
      </c>
      <c r="G120" s="11" t="s">
        <v>192</v>
      </c>
      <c r="H120" s="11" t="s">
        <v>169</v>
      </c>
      <c r="I120" s="11" t="s">
        <v>210</v>
      </c>
      <c r="J120" s="2" t="s">
        <v>11</v>
      </c>
      <c r="K120" s="22">
        <f t="shared" si="5"/>
        <v>74345.600000000006</v>
      </c>
      <c r="L120" s="22">
        <f t="shared" si="5"/>
        <v>0</v>
      </c>
      <c r="M120" s="22">
        <f t="shared" si="5"/>
        <v>0</v>
      </c>
      <c r="N120" s="22">
        <f t="shared" si="5"/>
        <v>74345.600000000006</v>
      </c>
      <c r="O120" s="22">
        <f t="shared" si="5"/>
        <v>74345.600000000006</v>
      </c>
      <c r="P120" s="23">
        <f t="shared" si="4"/>
        <v>100</v>
      </c>
    </row>
    <row r="121" spans="1:28" ht="94.5" customHeight="1">
      <c r="A121" s="1">
        <v>98</v>
      </c>
      <c r="B121" s="11" t="s">
        <v>157</v>
      </c>
      <c r="C121" s="11">
        <v>2</v>
      </c>
      <c r="D121" s="11" t="s">
        <v>172</v>
      </c>
      <c r="E121" s="11" t="s">
        <v>312</v>
      </c>
      <c r="F121" s="11" t="s">
        <v>206</v>
      </c>
      <c r="G121" s="11" t="s">
        <v>192</v>
      </c>
      <c r="H121" s="11" t="s">
        <v>245</v>
      </c>
      <c r="I121" s="11">
        <v>151</v>
      </c>
      <c r="J121" s="38" t="s">
        <v>290</v>
      </c>
      <c r="K121" s="22">
        <v>74345.600000000006</v>
      </c>
      <c r="L121" s="23"/>
      <c r="M121" s="23"/>
      <c r="N121" s="22">
        <v>74345.600000000006</v>
      </c>
      <c r="O121" s="23">
        <v>74345.600000000006</v>
      </c>
      <c r="P121" s="23">
        <f t="shared" si="4"/>
        <v>100</v>
      </c>
      <c r="Q121" s="62"/>
      <c r="R121" s="62"/>
      <c r="S121" s="62"/>
      <c r="T121" s="62"/>
      <c r="U121" s="62"/>
      <c r="V121" s="62"/>
      <c r="W121" s="62"/>
      <c r="X121" s="62"/>
      <c r="Y121" s="62"/>
      <c r="Z121" s="62"/>
      <c r="AA121" s="62"/>
      <c r="AB121" s="62"/>
    </row>
    <row r="122" spans="1:28" s="15" customFormat="1" ht="27" customHeight="1">
      <c r="A122" s="1">
        <v>99</v>
      </c>
      <c r="B122" s="11" t="s">
        <v>157</v>
      </c>
      <c r="C122" s="11">
        <v>2</v>
      </c>
      <c r="D122" s="11" t="s">
        <v>172</v>
      </c>
      <c r="E122" s="11" t="s">
        <v>312</v>
      </c>
      <c r="F122" s="11" t="s">
        <v>313</v>
      </c>
      <c r="G122" s="11" t="s">
        <v>168</v>
      </c>
      <c r="H122" s="11" t="s">
        <v>169</v>
      </c>
      <c r="I122" s="11">
        <v>151</v>
      </c>
      <c r="J122" s="31" t="s">
        <v>229</v>
      </c>
      <c r="K122" s="25">
        <f>K123</f>
        <v>85551.2</v>
      </c>
      <c r="L122" s="25">
        <f>L123</f>
        <v>0</v>
      </c>
      <c r="M122" s="25">
        <f>M123</f>
        <v>0</v>
      </c>
      <c r="N122" s="25">
        <f>N123</f>
        <v>85551.2</v>
      </c>
      <c r="O122" s="25">
        <f>O123</f>
        <v>85551.2</v>
      </c>
      <c r="P122" s="23">
        <f t="shared" si="4"/>
        <v>100</v>
      </c>
      <c r="Q122" s="63"/>
      <c r="R122" s="63"/>
      <c r="S122" s="63"/>
      <c r="T122" s="63"/>
      <c r="U122" s="63"/>
      <c r="V122" s="63"/>
      <c r="W122" s="63"/>
      <c r="X122" s="63"/>
      <c r="Y122" s="63"/>
      <c r="Z122" s="63"/>
      <c r="AA122" s="63"/>
      <c r="AB122" s="63"/>
    </row>
    <row r="123" spans="1:28" ht="39" customHeight="1">
      <c r="A123" s="1">
        <v>100</v>
      </c>
      <c r="B123" s="4" t="s">
        <v>157</v>
      </c>
      <c r="C123" s="4">
        <v>2</v>
      </c>
      <c r="D123" s="4" t="s">
        <v>172</v>
      </c>
      <c r="E123" s="4" t="s">
        <v>312</v>
      </c>
      <c r="F123" s="4" t="s">
        <v>313</v>
      </c>
      <c r="G123" s="4" t="s">
        <v>192</v>
      </c>
      <c r="H123" s="4" t="s">
        <v>169</v>
      </c>
      <c r="I123" s="4">
        <v>151</v>
      </c>
      <c r="J123" s="38" t="s">
        <v>12</v>
      </c>
      <c r="K123" s="22">
        <v>85551.2</v>
      </c>
      <c r="L123" s="23"/>
      <c r="M123" s="23"/>
      <c r="N123" s="22">
        <v>85551.2</v>
      </c>
      <c r="O123" s="23">
        <v>85551.2</v>
      </c>
      <c r="P123" s="23">
        <f t="shared" si="4"/>
        <v>100</v>
      </c>
      <c r="Q123" s="62"/>
      <c r="R123" s="62"/>
      <c r="S123" s="62"/>
      <c r="T123" s="62"/>
      <c r="U123" s="62"/>
      <c r="V123" s="62"/>
      <c r="W123" s="62"/>
      <c r="X123" s="62"/>
      <c r="Y123" s="62"/>
      <c r="Z123" s="62"/>
      <c r="AA123" s="62"/>
      <c r="AB123" s="62"/>
    </row>
    <row r="124" spans="1:28" ht="25.5" customHeight="1">
      <c r="A124" s="1">
        <v>101</v>
      </c>
      <c r="B124" s="5" t="s">
        <v>167</v>
      </c>
      <c r="C124" s="5">
        <v>2</v>
      </c>
      <c r="D124" s="5" t="s">
        <v>172</v>
      </c>
      <c r="E124" s="5" t="s">
        <v>13</v>
      </c>
      <c r="F124" s="5" t="s">
        <v>167</v>
      </c>
      <c r="G124" s="5" t="s">
        <v>168</v>
      </c>
      <c r="H124" s="5" t="s">
        <v>169</v>
      </c>
      <c r="I124" s="5">
        <v>151</v>
      </c>
      <c r="J124" s="3" t="s">
        <v>14</v>
      </c>
      <c r="K124" s="21">
        <f>K125+K129+K131+K127</f>
        <v>157351.30000000005</v>
      </c>
      <c r="L124" s="21">
        <f>L125+L129+L131+L127</f>
        <v>3942.2</v>
      </c>
      <c r="M124" s="21">
        <f>M125+M129+M131+M127</f>
        <v>3942.2</v>
      </c>
      <c r="N124" s="21">
        <f>N125+N129+N131+N127</f>
        <v>157351.30000000005</v>
      </c>
      <c r="O124" s="21">
        <f>O125+O129+O131+O127</f>
        <v>149263.9</v>
      </c>
      <c r="P124" s="71">
        <f t="shared" si="4"/>
        <v>94.860290318541985</v>
      </c>
    </row>
    <row r="125" spans="1:28" ht="25.5" customHeight="1">
      <c r="A125" s="1">
        <v>102</v>
      </c>
      <c r="B125" s="5" t="s">
        <v>157</v>
      </c>
      <c r="C125" s="5" t="s">
        <v>207</v>
      </c>
      <c r="D125" s="5" t="s">
        <v>172</v>
      </c>
      <c r="E125" s="5" t="s">
        <v>13</v>
      </c>
      <c r="F125" s="5" t="s">
        <v>73</v>
      </c>
      <c r="G125" s="5" t="s">
        <v>168</v>
      </c>
      <c r="H125" s="5" t="s">
        <v>169</v>
      </c>
      <c r="I125" s="5" t="s">
        <v>210</v>
      </c>
      <c r="J125" s="48" t="s">
        <v>81</v>
      </c>
      <c r="K125" s="21">
        <f>K126</f>
        <v>3905.4</v>
      </c>
      <c r="L125" s="21">
        <f>L126</f>
        <v>0</v>
      </c>
      <c r="M125" s="21">
        <f>M126</f>
        <v>0</v>
      </c>
      <c r="N125" s="21">
        <f>N126</f>
        <v>3905.4</v>
      </c>
      <c r="O125" s="21">
        <f>O126</f>
        <v>3905.4</v>
      </c>
      <c r="P125" s="71">
        <f t="shared" si="4"/>
        <v>100</v>
      </c>
    </row>
    <row r="126" spans="1:28" ht="25.5" customHeight="1">
      <c r="A126" s="1">
        <v>103</v>
      </c>
      <c r="B126" s="4" t="s">
        <v>157</v>
      </c>
      <c r="C126" s="4" t="s">
        <v>207</v>
      </c>
      <c r="D126" s="4" t="s">
        <v>172</v>
      </c>
      <c r="E126" s="4" t="s">
        <v>13</v>
      </c>
      <c r="F126" s="4" t="s">
        <v>73</v>
      </c>
      <c r="G126" s="4" t="s">
        <v>192</v>
      </c>
      <c r="H126" s="4" t="s">
        <v>169</v>
      </c>
      <c r="I126" s="4" t="s">
        <v>210</v>
      </c>
      <c r="J126" s="49" t="s">
        <v>74</v>
      </c>
      <c r="K126" s="22">
        <v>3905.4</v>
      </c>
      <c r="L126" s="21"/>
      <c r="M126" s="21"/>
      <c r="N126" s="22">
        <v>3905.4</v>
      </c>
      <c r="O126" s="22">
        <v>3905.4</v>
      </c>
      <c r="P126" s="23">
        <f t="shared" si="4"/>
        <v>100</v>
      </c>
    </row>
    <row r="127" spans="1:28" ht="45.75" customHeight="1">
      <c r="A127" s="1">
        <v>104</v>
      </c>
      <c r="B127" s="5" t="s">
        <v>157</v>
      </c>
      <c r="C127" s="5" t="s">
        <v>207</v>
      </c>
      <c r="D127" s="5" t="s">
        <v>172</v>
      </c>
      <c r="E127" s="5" t="s">
        <v>153</v>
      </c>
      <c r="F127" s="5" t="s">
        <v>82</v>
      </c>
      <c r="G127" s="5" t="s">
        <v>168</v>
      </c>
      <c r="H127" s="5" t="s">
        <v>169</v>
      </c>
      <c r="I127" s="5" t="s">
        <v>210</v>
      </c>
      <c r="J127" s="50" t="s">
        <v>83</v>
      </c>
      <c r="K127" s="21">
        <f>K128</f>
        <v>2801.1</v>
      </c>
      <c r="L127" s="21">
        <f>L128</f>
        <v>0</v>
      </c>
      <c r="M127" s="21">
        <f>M128</f>
        <v>0</v>
      </c>
      <c r="N127" s="21">
        <f>N128</f>
        <v>2801.1</v>
      </c>
      <c r="O127" s="21">
        <f>O128</f>
        <v>2801.1</v>
      </c>
      <c r="P127" s="71">
        <f t="shared" si="4"/>
        <v>100</v>
      </c>
    </row>
    <row r="128" spans="1:28" ht="54.75" customHeight="1">
      <c r="A128" s="1">
        <v>105</v>
      </c>
      <c r="B128" s="4" t="s">
        <v>157</v>
      </c>
      <c r="C128" s="4" t="s">
        <v>207</v>
      </c>
      <c r="D128" s="4" t="s">
        <v>172</v>
      </c>
      <c r="E128" s="4" t="s">
        <v>153</v>
      </c>
      <c r="F128" s="4" t="s">
        <v>82</v>
      </c>
      <c r="G128" s="4" t="s">
        <v>192</v>
      </c>
      <c r="H128" s="4" t="s">
        <v>169</v>
      </c>
      <c r="I128" s="4" t="s">
        <v>210</v>
      </c>
      <c r="J128" s="51" t="s">
        <v>75</v>
      </c>
      <c r="K128" s="22">
        <v>2801.1</v>
      </c>
      <c r="L128" s="21"/>
      <c r="M128" s="21"/>
      <c r="N128" s="22">
        <v>2801.1</v>
      </c>
      <c r="O128" s="22">
        <v>2801.1</v>
      </c>
      <c r="P128" s="23">
        <f t="shared" si="4"/>
        <v>100</v>
      </c>
    </row>
    <row r="129" spans="1:16" ht="25.5" customHeight="1">
      <c r="A129" s="1">
        <v>106</v>
      </c>
      <c r="B129" s="5" t="s">
        <v>157</v>
      </c>
      <c r="C129" s="5" t="s">
        <v>207</v>
      </c>
      <c r="D129" s="5" t="s">
        <v>172</v>
      </c>
      <c r="E129" s="5" t="s">
        <v>153</v>
      </c>
      <c r="F129" s="5" t="s">
        <v>38</v>
      </c>
      <c r="G129" s="5" t="s">
        <v>168</v>
      </c>
      <c r="H129" s="5" t="s">
        <v>169</v>
      </c>
      <c r="I129" s="5" t="s">
        <v>210</v>
      </c>
      <c r="J129" s="3" t="s">
        <v>39</v>
      </c>
      <c r="K129" s="21">
        <f>K130</f>
        <v>347.2</v>
      </c>
      <c r="L129" s="21">
        <f>L130</f>
        <v>0</v>
      </c>
      <c r="M129" s="21">
        <f>M130</f>
        <v>0</v>
      </c>
      <c r="N129" s="21">
        <f>N130</f>
        <v>347.2</v>
      </c>
      <c r="O129" s="21">
        <f>O130</f>
        <v>347.2</v>
      </c>
      <c r="P129" s="71">
        <f t="shared" si="4"/>
        <v>100</v>
      </c>
    </row>
    <row r="130" spans="1:16" ht="25.5" customHeight="1">
      <c r="A130" s="1">
        <v>107</v>
      </c>
      <c r="B130" s="4" t="s">
        <v>157</v>
      </c>
      <c r="C130" s="4" t="s">
        <v>207</v>
      </c>
      <c r="D130" s="4" t="s">
        <v>172</v>
      </c>
      <c r="E130" s="4" t="s">
        <v>153</v>
      </c>
      <c r="F130" s="4" t="s">
        <v>38</v>
      </c>
      <c r="G130" s="4" t="s">
        <v>192</v>
      </c>
      <c r="H130" s="4" t="s">
        <v>169</v>
      </c>
      <c r="I130" s="4" t="s">
        <v>210</v>
      </c>
      <c r="J130" s="2" t="s">
        <v>40</v>
      </c>
      <c r="K130" s="22">
        <v>347.2</v>
      </c>
      <c r="L130" s="22"/>
      <c r="M130" s="22"/>
      <c r="N130" s="22">
        <v>347.2</v>
      </c>
      <c r="O130" s="22">
        <v>347.2</v>
      </c>
      <c r="P130" s="23">
        <f t="shared" si="4"/>
        <v>100</v>
      </c>
    </row>
    <row r="131" spans="1:16" ht="22.5" customHeight="1">
      <c r="A131" s="1">
        <v>108</v>
      </c>
      <c r="B131" s="5" t="s">
        <v>157</v>
      </c>
      <c r="C131" s="5" t="s">
        <v>207</v>
      </c>
      <c r="D131" s="5" t="s">
        <v>172</v>
      </c>
      <c r="E131" s="5" t="s">
        <v>315</v>
      </c>
      <c r="F131" s="5" t="s">
        <v>209</v>
      </c>
      <c r="G131" s="5" t="s">
        <v>168</v>
      </c>
      <c r="H131" s="5" t="s">
        <v>169</v>
      </c>
      <c r="I131" s="5" t="s">
        <v>210</v>
      </c>
      <c r="J131" s="3" t="s">
        <v>292</v>
      </c>
      <c r="K131" s="21">
        <f>K132</f>
        <v>150297.60000000003</v>
      </c>
      <c r="L131" s="21">
        <f>L132</f>
        <v>3942.2</v>
      </c>
      <c r="M131" s="21">
        <f>M132</f>
        <v>3942.2</v>
      </c>
      <c r="N131" s="21">
        <f>N132</f>
        <v>150297.60000000003</v>
      </c>
      <c r="O131" s="21">
        <f>O132</f>
        <v>142210.19999999998</v>
      </c>
      <c r="P131" s="71">
        <f t="shared" si="4"/>
        <v>94.619075753704621</v>
      </c>
    </row>
    <row r="132" spans="1:16" ht="17.25" customHeight="1">
      <c r="A132" s="1">
        <v>109</v>
      </c>
      <c r="B132" s="5" t="s">
        <v>157</v>
      </c>
      <c r="C132" s="5" t="s">
        <v>207</v>
      </c>
      <c r="D132" s="5" t="s">
        <v>172</v>
      </c>
      <c r="E132" s="5" t="s">
        <v>315</v>
      </c>
      <c r="F132" s="5" t="s">
        <v>209</v>
      </c>
      <c r="G132" s="5" t="s">
        <v>192</v>
      </c>
      <c r="H132" s="5" t="s">
        <v>169</v>
      </c>
      <c r="I132" s="5" t="s">
        <v>210</v>
      </c>
      <c r="J132" s="3" t="s">
        <v>293</v>
      </c>
      <c r="K132" s="21">
        <f>K146+K152+K154+K140+K136+K137+K143+K148+K149+K150+K155+K142+K133+K134+K141+K147+K156+K157+K159+K161+K162+K144+K153+K135+K138+K139+K145+K151+K160+K158</f>
        <v>150297.60000000003</v>
      </c>
      <c r="L132" s="21">
        <f>L146+L152+L154+L140+L136+L137+L143+L148+L149+L150+L155+L142+L133+L134+L141+L147+L156+L157+L159+L161+L162+L144+L153+L135+L138+L139+L145+L151+L160+L158</f>
        <v>3942.2</v>
      </c>
      <c r="M132" s="21">
        <f>M146+M152+M154+M140+M136+M137+M143+M148+M149+M150+M155+M142+M133+M134+M141+M147+M156+M157+M159+M161+M162+M144+M153+M135+M138+M139+M145+M151+M160+M158</f>
        <v>3942.2</v>
      </c>
      <c r="N132" s="21">
        <f>N146+N152+N154+N140+N136+N137+N143+N148+N149+N150+N155+N142+N133+N134+N141+N147+N156+N157+N159+N161+N162+N144+N153+N135+N138+N139+N145+N151+N160+N158</f>
        <v>150297.60000000003</v>
      </c>
      <c r="O132" s="21">
        <f>O146+O152+O154+O140+O136+O137+O143+O148+O149+O150+O155+O142+O133+O134+O141+O147+O156+O157+O159+O161+O162+O144+O153+O135+O138+O139+O145+O151+O160+O158</f>
        <v>142210.19999999998</v>
      </c>
      <c r="P132" s="71">
        <f t="shared" si="4"/>
        <v>94.619075753704621</v>
      </c>
    </row>
    <row r="133" spans="1:16" ht="74.25" customHeight="1">
      <c r="A133" s="1">
        <v>110</v>
      </c>
      <c r="B133" s="4" t="s">
        <v>157</v>
      </c>
      <c r="C133" s="4" t="s">
        <v>207</v>
      </c>
      <c r="D133" s="4" t="s">
        <v>172</v>
      </c>
      <c r="E133" s="4" t="s">
        <v>315</v>
      </c>
      <c r="F133" s="4" t="s">
        <v>209</v>
      </c>
      <c r="G133" s="4" t="s">
        <v>192</v>
      </c>
      <c r="H133" s="4" t="s">
        <v>84</v>
      </c>
      <c r="I133" s="4" t="s">
        <v>210</v>
      </c>
      <c r="J133" s="52" t="s">
        <v>86</v>
      </c>
      <c r="K133" s="22">
        <v>4299</v>
      </c>
      <c r="L133" s="22"/>
      <c r="M133" s="22"/>
      <c r="N133" s="22">
        <v>4299</v>
      </c>
      <c r="O133" s="22">
        <v>4299</v>
      </c>
      <c r="P133" s="23">
        <f t="shared" si="4"/>
        <v>100</v>
      </c>
    </row>
    <row r="134" spans="1:16" ht="87.75" customHeight="1">
      <c r="A134" s="1">
        <v>111</v>
      </c>
      <c r="B134" s="4" t="s">
        <v>157</v>
      </c>
      <c r="C134" s="4" t="s">
        <v>207</v>
      </c>
      <c r="D134" s="4" t="s">
        <v>172</v>
      </c>
      <c r="E134" s="4" t="s">
        <v>315</v>
      </c>
      <c r="F134" s="4" t="s">
        <v>209</v>
      </c>
      <c r="G134" s="4" t="s">
        <v>192</v>
      </c>
      <c r="H134" s="4" t="s">
        <v>85</v>
      </c>
      <c r="I134" s="4" t="s">
        <v>210</v>
      </c>
      <c r="J134" s="53" t="s">
        <v>87</v>
      </c>
      <c r="K134" s="22">
        <v>191.6</v>
      </c>
      <c r="L134" s="22"/>
      <c r="M134" s="22"/>
      <c r="N134" s="22">
        <v>191.6</v>
      </c>
      <c r="O134" s="22">
        <v>191.6</v>
      </c>
      <c r="P134" s="23">
        <f t="shared" si="4"/>
        <v>100</v>
      </c>
    </row>
    <row r="135" spans="1:16" ht="87.75" customHeight="1">
      <c r="A135" s="1">
        <v>112</v>
      </c>
      <c r="B135" s="4" t="s">
        <v>157</v>
      </c>
      <c r="C135" s="4" t="s">
        <v>207</v>
      </c>
      <c r="D135" s="4" t="s">
        <v>172</v>
      </c>
      <c r="E135" s="4" t="s">
        <v>315</v>
      </c>
      <c r="F135" s="4" t="s">
        <v>209</v>
      </c>
      <c r="G135" s="4" t="s">
        <v>192</v>
      </c>
      <c r="H135" s="4" t="s">
        <v>104</v>
      </c>
      <c r="I135" s="4" t="s">
        <v>210</v>
      </c>
      <c r="J135" s="61" t="s">
        <v>103</v>
      </c>
      <c r="K135" s="22">
        <v>491.6</v>
      </c>
      <c r="L135" s="22"/>
      <c r="M135" s="22"/>
      <c r="N135" s="22">
        <v>491.6</v>
      </c>
      <c r="O135" s="22">
        <v>491.6</v>
      </c>
      <c r="P135" s="23">
        <f t="shared" si="4"/>
        <v>100</v>
      </c>
    </row>
    <row r="136" spans="1:16" ht="81.75" customHeight="1">
      <c r="A136" s="1">
        <v>113</v>
      </c>
      <c r="B136" s="30" t="s">
        <v>157</v>
      </c>
      <c r="C136" s="30" t="s">
        <v>207</v>
      </c>
      <c r="D136" s="30" t="s">
        <v>172</v>
      </c>
      <c r="E136" s="30" t="s">
        <v>315</v>
      </c>
      <c r="F136" s="30" t="s">
        <v>209</v>
      </c>
      <c r="G136" s="30" t="s">
        <v>192</v>
      </c>
      <c r="H136" s="30" t="s">
        <v>41</v>
      </c>
      <c r="I136" s="30" t="s">
        <v>210</v>
      </c>
      <c r="J136" s="35" t="s">
        <v>43</v>
      </c>
      <c r="K136" s="22">
        <v>496.9</v>
      </c>
      <c r="L136" s="21"/>
      <c r="M136" s="21"/>
      <c r="N136" s="22">
        <v>496.9</v>
      </c>
      <c r="O136" s="22">
        <v>496.9</v>
      </c>
      <c r="P136" s="23">
        <f t="shared" si="4"/>
        <v>100</v>
      </c>
    </row>
    <row r="137" spans="1:16" ht="60.75" customHeight="1">
      <c r="A137" s="1">
        <v>114</v>
      </c>
      <c r="B137" s="30" t="s">
        <v>157</v>
      </c>
      <c r="C137" s="30" t="s">
        <v>207</v>
      </c>
      <c r="D137" s="30" t="s">
        <v>172</v>
      </c>
      <c r="E137" s="30" t="s">
        <v>315</v>
      </c>
      <c r="F137" s="30" t="s">
        <v>209</v>
      </c>
      <c r="G137" s="30" t="s">
        <v>192</v>
      </c>
      <c r="H137" s="30" t="s">
        <v>42</v>
      </c>
      <c r="I137" s="30" t="s">
        <v>210</v>
      </c>
      <c r="J137" s="2" t="s">
        <v>44</v>
      </c>
      <c r="K137" s="22">
        <v>844</v>
      </c>
      <c r="L137" s="21"/>
      <c r="M137" s="21"/>
      <c r="N137" s="22">
        <v>844</v>
      </c>
      <c r="O137" s="22">
        <v>844</v>
      </c>
      <c r="P137" s="23">
        <f t="shared" si="4"/>
        <v>100</v>
      </c>
    </row>
    <row r="138" spans="1:16" ht="100.5" customHeight="1">
      <c r="A138" s="1">
        <v>115</v>
      </c>
      <c r="B138" s="30" t="s">
        <v>157</v>
      </c>
      <c r="C138" s="30" t="s">
        <v>207</v>
      </c>
      <c r="D138" s="30" t="s">
        <v>172</v>
      </c>
      <c r="E138" s="30" t="s">
        <v>315</v>
      </c>
      <c r="F138" s="30" t="s">
        <v>209</v>
      </c>
      <c r="G138" s="30" t="s">
        <v>192</v>
      </c>
      <c r="H138" s="30" t="s">
        <v>105</v>
      </c>
      <c r="I138" s="30" t="s">
        <v>210</v>
      </c>
      <c r="J138" s="35" t="s">
        <v>107</v>
      </c>
      <c r="K138" s="22">
        <v>360.7</v>
      </c>
      <c r="L138" s="21"/>
      <c r="M138" s="21"/>
      <c r="N138" s="22">
        <v>360.7</v>
      </c>
      <c r="O138" s="22">
        <v>360.7</v>
      </c>
      <c r="P138" s="23">
        <f t="shared" si="4"/>
        <v>100</v>
      </c>
    </row>
    <row r="139" spans="1:16" ht="60.75" customHeight="1">
      <c r="A139" s="1">
        <v>116</v>
      </c>
      <c r="B139" s="30" t="s">
        <v>157</v>
      </c>
      <c r="C139" s="30" t="s">
        <v>207</v>
      </c>
      <c r="D139" s="30" t="s">
        <v>172</v>
      </c>
      <c r="E139" s="30" t="s">
        <v>315</v>
      </c>
      <c r="F139" s="30" t="s">
        <v>209</v>
      </c>
      <c r="G139" s="30" t="s">
        <v>192</v>
      </c>
      <c r="H139" s="30" t="s">
        <v>106</v>
      </c>
      <c r="I139" s="30" t="s">
        <v>210</v>
      </c>
      <c r="J139" s="35" t="s">
        <v>108</v>
      </c>
      <c r="K139" s="22">
        <v>8429.1</v>
      </c>
      <c r="L139" s="21"/>
      <c r="M139" s="21"/>
      <c r="N139" s="22">
        <v>8429.1</v>
      </c>
      <c r="O139" s="22">
        <v>8429.1</v>
      </c>
      <c r="P139" s="23">
        <f t="shared" si="4"/>
        <v>100</v>
      </c>
    </row>
    <row r="140" spans="1:16" ht="65.25" customHeight="1">
      <c r="A140" s="1">
        <v>117</v>
      </c>
      <c r="B140" s="30" t="s">
        <v>157</v>
      </c>
      <c r="C140" s="30" t="s">
        <v>207</v>
      </c>
      <c r="D140" s="30" t="s">
        <v>172</v>
      </c>
      <c r="E140" s="30" t="s">
        <v>315</v>
      </c>
      <c r="F140" s="30" t="s">
        <v>209</v>
      </c>
      <c r="G140" s="30" t="s">
        <v>192</v>
      </c>
      <c r="H140" s="30" t="s">
        <v>317</v>
      </c>
      <c r="I140" s="30" t="s">
        <v>210</v>
      </c>
      <c r="J140" s="2" t="s">
        <v>318</v>
      </c>
      <c r="K140" s="22">
        <v>3942.2</v>
      </c>
      <c r="L140" s="22">
        <v>3942.2</v>
      </c>
      <c r="M140" s="22">
        <v>3942.2</v>
      </c>
      <c r="N140" s="22">
        <v>3942.2</v>
      </c>
      <c r="O140" s="22">
        <v>3757.3</v>
      </c>
      <c r="P140" s="23">
        <f t="shared" si="4"/>
        <v>95.309725533965818</v>
      </c>
    </row>
    <row r="141" spans="1:16" ht="67.5" customHeight="1">
      <c r="A141" s="1">
        <v>118</v>
      </c>
      <c r="B141" s="30" t="s">
        <v>157</v>
      </c>
      <c r="C141" s="30" t="s">
        <v>207</v>
      </c>
      <c r="D141" s="30" t="s">
        <v>172</v>
      </c>
      <c r="E141" s="30" t="s">
        <v>315</v>
      </c>
      <c r="F141" s="30" t="s">
        <v>209</v>
      </c>
      <c r="G141" s="30" t="s">
        <v>192</v>
      </c>
      <c r="H141" s="30" t="s">
        <v>88</v>
      </c>
      <c r="I141" s="30" t="s">
        <v>210</v>
      </c>
      <c r="J141" s="54" t="s">
        <v>89</v>
      </c>
      <c r="K141" s="22">
        <v>3.5</v>
      </c>
      <c r="L141" s="22"/>
      <c r="M141" s="22"/>
      <c r="N141" s="22">
        <v>3.5</v>
      </c>
      <c r="O141" s="22">
        <v>3.5</v>
      </c>
      <c r="P141" s="23">
        <f t="shared" si="4"/>
        <v>100</v>
      </c>
    </row>
    <row r="142" spans="1:16" ht="81" customHeight="1">
      <c r="A142" s="1">
        <v>119</v>
      </c>
      <c r="B142" s="30" t="s">
        <v>157</v>
      </c>
      <c r="C142" s="30" t="s">
        <v>207</v>
      </c>
      <c r="D142" s="30" t="s">
        <v>172</v>
      </c>
      <c r="E142" s="30" t="s">
        <v>315</v>
      </c>
      <c r="F142" s="30" t="s">
        <v>209</v>
      </c>
      <c r="G142" s="30" t="s">
        <v>192</v>
      </c>
      <c r="H142" s="30" t="s">
        <v>46</v>
      </c>
      <c r="I142" s="30" t="s">
        <v>210</v>
      </c>
      <c r="J142" s="35" t="s">
        <v>45</v>
      </c>
      <c r="K142" s="22">
        <v>304.8</v>
      </c>
      <c r="L142" s="22"/>
      <c r="M142" s="22"/>
      <c r="N142" s="22">
        <v>304.8</v>
      </c>
      <c r="O142" s="22">
        <v>304.8</v>
      </c>
      <c r="P142" s="23">
        <f t="shared" si="4"/>
        <v>100</v>
      </c>
    </row>
    <row r="143" spans="1:16" ht="110.25" customHeight="1">
      <c r="A143" s="1">
        <v>120</v>
      </c>
      <c r="B143" s="30" t="s">
        <v>157</v>
      </c>
      <c r="C143" s="30" t="s">
        <v>207</v>
      </c>
      <c r="D143" s="30" t="s">
        <v>172</v>
      </c>
      <c r="E143" s="30" t="s">
        <v>315</v>
      </c>
      <c r="F143" s="30" t="s">
        <v>209</v>
      </c>
      <c r="G143" s="30" t="s">
        <v>192</v>
      </c>
      <c r="H143" s="30" t="s">
        <v>48</v>
      </c>
      <c r="I143" s="30" t="s">
        <v>210</v>
      </c>
      <c r="J143" s="35" t="s">
        <v>47</v>
      </c>
      <c r="K143" s="22">
        <v>1152.0999999999999</v>
      </c>
      <c r="L143" s="22"/>
      <c r="M143" s="22"/>
      <c r="N143" s="22">
        <v>1152.0999999999999</v>
      </c>
      <c r="O143" s="22">
        <v>1152.0999999999999</v>
      </c>
      <c r="P143" s="23">
        <f t="shared" si="4"/>
        <v>100</v>
      </c>
    </row>
    <row r="144" spans="1:16" ht="83.25" customHeight="1">
      <c r="A144" s="1">
        <v>121</v>
      </c>
      <c r="B144" s="30" t="s">
        <v>157</v>
      </c>
      <c r="C144" s="30" t="s">
        <v>207</v>
      </c>
      <c r="D144" s="30" t="s">
        <v>172</v>
      </c>
      <c r="E144" s="30" t="s">
        <v>315</v>
      </c>
      <c r="F144" s="30" t="s">
        <v>209</v>
      </c>
      <c r="G144" s="30" t="s">
        <v>192</v>
      </c>
      <c r="H144" s="30" t="s">
        <v>90</v>
      </c>
      <c r="I144" s="30" t="s">
        <v>210</v>
      </c>
      <c r="J144" s="54" t="s">
        <v>76</v>
      </c>
      <c r="K144" s="22">
        <v>6125.2</v>
      </c>
      <c r="L144" s="22"/>
      <c r="M144" s="22"/>
      <c r="N144" s="22">
        <v>6125.2</v>
      </c>
      <c r="O144" s="22">
        <v>0</v>
      </c>
      <c r="P144" s="23">
        <f t="shared" si="4"/>
        <v>0</v>
      </c>
    </row>
    <row r="145" spans="1:16" ht="68.25" customHeight="1">
      <c r="A145" s="1">
        <v>122</v>
      </c>
      <c r="B145" s="30" t="s">
        <v>157</v>
      </c>
      <c r="C145" s="30" t="s">
        <v>207</v>
      </c>
      <c r="D145" s="30" t="s">
        <v>172</v>
      </c>
      <c r="E145" s="30" t="s">
        <v>315</v>
      </c>
      <c r="F145" s="30" t="s">
        <v>209</v>
      </c>
      <c r="G145" s="30" t="s">
        <v>192</v>
      </c>
      <c r="H145" s="30" t="s">
        <v>109</v>
      </c>
      <c r="I145" s="30" t="s">
        <v>210</v>
      </c>
      <c r="J145" s="61" t="s">
        <v>110</v>
      </c>
      <c r="K145" s="22">
        <v>86.5</v>
      </c>
      <c r="L145" s="22"/>
      <c r="M145" s="22"/>
      <c r="N145" s="22">
        <v>86.5</v>
      </c>
      <c r="O145" s="22">
        <v>86.5</v>
      </c>
      <c r="P145" s="23">
        <f t="shared" si="4"/>
        <v>100</v>
      </c>
    </row>
    <row r="146" spans="1:16" ht="73.5" customHeight="1">
      <c r="A146" s="1">
        <v>123</v>
      </c>
      <c r="B146" s="29" t="s">
        <v>157</v>
      </c>
      <c r="C146" s="29" t="s">
        <v>207</v>
      </c>
      <c r="D146" s="29" t="s">
        <v>172</v>
      </c>
      <c r="E146" s="29" t="s">
        <v>315</v>
      </c>
      <c r="F146" s="29" t="s">
        <v>209</v>
      </c>
      <c r="G146" s="29" t="s">
        <v>192</v>
      </c>
      <c r="H146" s="29" t="s">
        <v>246</v>
      </c>
      <c r="I146" s="29" t="s">
        <v>210</v>
      </c>
      <c r="J146" s="39" t="s">
        <v>314</v>
      </c>
      <c r="K146" s="25">
        <v>198.1</v>
      </c>
      <c r="L146" s="25"/>
      <c r="M146" s="25"/>
      <c r="N146" s="25">
        <v>198.1</v>
      </c>
      <c r="O146" s="25">
        <v>198.1</v>
      </c>
      <c r="P146" s="23">
        <f t="shared" si="4"/>
        <v>100</v>
      </c>
    </row>
    <row r="147" spans="1:16" ht="94.5" customHeight="1">
      <c r="A147" s="1">
        <v>124</v>
      </c>
      <c r="B147" s="29" t="s">
        <v>157</v>
      </c>
      <c r="C147" s="29" t="s">
        <v>207</v>
      </c>
      <c r="D147" s="29" t="s">
        <v>172</v>
      </c>
      <c r="E147" s="29" t="s">
        <v>315</v>
      </c>
      <c r="F147" s="29" t="s">
        <v>209</v>
      </c>
      <c r="G147" s="29" t="s">
        <v>192</v>
      </c>
      <c r="H147" s="29" t="s">
        <v>91</v>
      </c>
      <c r="I147" s="29" t="s">
        <v>210</v>
      </c>
      <c r="J147" s="54" t="s">
        <v>92</v>
      </c>
      <c r="K147" s="25">
        <v>468</v>
      </c>
      <c r="L147" s="25"/>
      <c r="M147" s="25"/>
      <c r="N147" s="25">
        <v>468</v>
      </c>
      <c r="O147" s="25">
        <v>468</v>
      </c>
      <c r="P147" s="23">
        <f t="shared" si="4"/>
        <v>100</v>
      </c>
    </row>
    <row r="148" spans="1:16" ht="73.5" customHeight="1">
      <c r="A148" s="1">
        <v>125</v>
      </c>
      <c r="B148" s="29" t="s">
        <v>157</v>
      </c>
      <c r="C148" s="29" t="s">
        <v>207</v>
      </c>
      <c r="D148" s="29" t="s">
        <v>172</v>
      </c>
      <c r="E148" s="29" t="s">
        <v>315</v>
      </c>
      <c r="F148" s="29" t="s">
        <v>209</v>
      </c>
      <c r="G148" s="29" t="s">
        <v>192</v>
      </c>
      <c r="H148" s="29" t="s">
        <v>50</v>
      </c>
      <c r="I148" s="29" t="s">
        <v>210</v>
      </c>
      <c r="J148" s="39" t="s">
        <v>49</v>
      </c>
      <c r="K148" s="25">
        <v>212.3</v>
      </c>
      <c r="L148" s="25"/>
      <c r="M148" s="25"/>
      <c r="N148" s="25">
        <v>212.3</v>
      </c>
      <c r="O148" s="25">
        <v>207</v>
      </c>
      <c r="P148" s="23">
        <f t="shared" si="4"/>
        <v>97.503532736693359</v>
      </c>
    </row>
    <row r="149" spans="1:16" ht="73.5" customHeight="1">
      <c r="A149" s="1">
        <v>126</v>
      </c>
      <c r="B149" s="29" t="s">
        <v>157</v>
      </c>
      <c r="C149" s="29" t="s">
        <v>207</v>
      </c>
      <c r="D149" s="29" t="s">
        <v>172</v>
      </c>
      <c r="E149" s="29" t="s">
        <v>315</v>
      </c>
      <c r="F149" s="29" t="s">
        <v>209</v>
      </c>
      <c r="G149" s="29" t="s">
        <v>192</v>
      </c>
      <c r="H149" s="29" t="s">
        <v>52</v>
      </c>
      <c r="I149" s="29" t="s">
        <v>210</v>
      </c>
      <c r="J149" s="39" t="s">
        <v>51</v>
      </c>
      <c r="K149" s="25">
        <v>2067.3000000000002</v>
      </c>
      <c r="L149" s="25"/>
      <c r="M149" s="25"/>
      <c r="N149" s="25">
        <v>2067.3000000000002</v>
      </c>
      <c r="O149" s="25">
        <v>2067.3000000000002</v>
      </c>
      <c r="P149" s="23">
        <f t="shared" si="4"/>
        <v>100</v>
      </c>
    </row>
    <row r="150" spans="1:16" ht="73.5" customHeight="1">
      <c r="A150" s="1">
        <v>127</v>
      </c>
      <c r="B150" s="29" t="s">
        <v>157</v>
      </c>
      <c r="C150" s="29" t="s">
        <v>207</v>
      </c>
      <c r="D150" s="29" t="s">
        <v>172</v>
      </c>
      <c r="E150" s="29" t="s">
        <v>315</v>
      </c>
      <c r="F150" s="29" t="s">
        <v>209</v>
      </c>
      <c r="G150" s="29" t="s">
        <v>192</v>
      </c>
      <c r="H150" s="29" t="s">
        <v>54</v>
      </c>
      <c r="I150" s="29" t="s">
        <v>210</v>
      </c>
      <c r="J150" s="39" t="s">
        <v>53</v>
      </c>
      <c r="K150" s="25">
        <v>12358.4</v>
      </c>
      <c r="L150" s="25"/>
      <c r="M150" s="25"/>
      <c r="N150" s="25">
        <v>12358.4</v>
      </c>
      <c r="O150" s="25">
        <v>12358.4</v>
      </c>
      <c r="P150" s="23">
        <f t="shared" si="4"/>
        <v>100</v>
      </c>
    </row>
    <row r="151" spans="1:16" ht="84" customHeight="1">
      <c r="A151" s="1">
        <v>128</v>
      </c>
      <c r="B151" s="29" t="s">
        <v>157</v>
      </c>
      <c r="C151" s="29" t="s">
        <v>207</v>
      </c>
      <c r="D151" s="29" t="s">
        <v>172</v>
      </c>
      <c r="E151" s="29" t="s">
        <v>315</v>
      </c>
      <c r="F151" s="29" t="s">
        <v>209</v>
      </c>
      <c r="G151" s="29" t="s">
        <v>192</v>
      </c>
      <c r="H151" s="29" t="s">
        <v>111</v>
      </c>
      <c r="I151" s="29" t="s">
        <v>210</v>
      </c>
      <c r="J151" s="39" t="s">
        <v>112</v>
      </c>
      <c r="K151" s="25">
        <v>3585.9</v>
      </c>
      <c r="L151" s="25"/>
      <c r="M151" s="25"/>
      <c r="N151" s="25">
        <v>3585.9</v>
      </c>
      <c r="O151" s="25">
        <v>3585.9</v>
      </c>
      <c r="P151" s="23">
        <f t="shared" si="4"/>
        <v>100</v>
      </c>
    </row>
    <row r="152" spans="1:16" s="15" customFormat="1" ht="112.5" customHeight="1">
      <c r="A152" s="1">
        <v>129</v>
      </c>
      <c r="B152" s="11" t="s">
        <v>157</v>
      </c>
      <c r="C152" s="11" t="s">
        <v>207</v>
      </c>
      <c r="D152" s="11" t="s">
        <v>172</v>
      </c>
      <c r="E152" s="11" t="s">
        <v>315</v>
      </c>
      <c r="F152" s="11" t="s">
        <v>209</v>
      </c>
      <c r="G152" s="11" t="s">
        <v>192</v>
      </c>
      <c r="H152" s="11" t="s">
        <v>248</v>
      </c>
      <c r="I152" s="11" t="s">
        <v>210</v>
      </c>
      <c r="J152" s="38" t="s">
        <v>276</v>
      </c>
      <c r="K152" s="25">
        <v>79175.899999999994</v>
      </c>
      <c r="L152" s="25"/>
      <c r="M152" s="25"/>
      <c r="N152" s="25">
        <v>79175.899999999994</v>
      </c>
      <c r="O152" s="25">
        <v>79175.899999999994</v>
      </c>
      <c r="P152" s="23">
        <f t="shared" si="4"/>
        <v>100</v>
      </c>
    </row>
    <row r="153" spans="1:16" s="15" customFormat="1" ht="94.5" customHeight="1">
      <c r="A153" s="1">
        <v>130</v>
      </c>
      <c r="B153" s="11" t="s">
        <v>157</v>
      </c>
      <c r="C153" s="11" t="s">
        <v>207</v>
      </c>
      <c r="D153" s="11" t="s">
        <v>172</v>
      </c>
      <c r="E153" s="11" t="s">
        <v>315</v>
      </c>
      <c r="F153" s="11" t="s">
        <v>209</v>
      </c>
      <c r="G153" s="11" t="s">
        <v>192</v>
      </c>
      <c r="H153" s="11" t="s">
        <v>93</v>
      </c>
      <c r="I153" s="11" t="s">
        <v>210</v>
      </c>
      <c r="J153" s="40" t="s">
        <v>77</v>
      </c>
      <c r="K153" s="25">
        <v>4333.1000000000004</v>
      </c>
      <c r="L153" s="25"/>
      <c r="M153" s="25"/>
      <c r="N153" s="25">
        <v>4333.1000000000004</v>
      </c>
      <c r="O153" s="25">
        <v>4277.8999999999996</v>
      </c>
      <c r="P153" s="23">
        <f t="shared" ref="P153:P207" si="6">O153/N153*100</f>
        <v>98.726085250744262</v>
      </c>
    </row>
    <row r="154" spans="1:16" s="15" customFormat="1" ht="108.75" customHeight="1">
      <c r="A154" s="1">
        <v>131</v>
      </c>
      <c r="B154" s="11" t="s">
        <v>157</v>
      </c>
      <c r="C154" s="11" t="s">
        <v>207</v>
      </c>
      <c r="D154" s="11" t="s">
        <v>172</v>
      </c>
      <c r="E154" s="11" t="s">
        <v>315</v>
      </c>
      <c r="F154" s="11" t="s">
        <v>209</v>
      </c>
      <c r="G154" s="11" t="s">
        <v>192</v>
      </c>
      <c r="H154" s="11" t="s">
        <v>247</v>
      </c>
      <c r="I154" s="11" t="s">
        <v>210</v>
      </c>
      <c r="J154" s="38" t="s">
        <v>316</v>
      </c>
      <c r="K154" s="25">
        <v>77</v>
      </c>
      <c r="L154" s="25"/>
      <c r="M154" s="25"/>
      <c r="N154" s="25">
        <v>77</v>
      </c>
      <c r="O154" s="25">
        <v>77</v>
      </c>
      <c r="P154" s="23">
        <f t="shared" si="6"/>
        <v>100</v>
      </c>
    </row>
    <row r="155" spans="1:16" s="15" customFormat="1" ht="69" customHeight="1">
      <c r="A155" s="1">
        <v>132</v>
      </c>
      <c r="B155" s="11" t="s">
        <v>157</v>
      </c>
      <c r="C155" s="11" t="s">
        <v>207</v>
      </c>
      <c r="D155" s="11" t="s">
        <v>172</v>
      </c>
      <c r="E155" s="11" t="s">
        <v>315</v>
      </c>
      <c r="F155" s="11" t="s">
        <v>209</v>
      </c>
      <c r="G155" s="11" t="s">
        <v>192</v>
      </c>
      <c r="H155" s="11" t="s">
        <v>56</v>
      </c>
      <c r="I155" s="11" t="s">
        <v>210</v>
      </c>
      <c r="J155" s="38" t="s">
        <v>55</v>
      </c>
      <c r="K155" s="25">
        <v>1821.9</v>
      </c>
      <c r="L155" s="25"/>
      <c r="M155" s="25"/>
      <c r="N155" s="25">
        <v>1821.9</v>
      </c>
      <c r="O155" s="25">
        <v>1821.9</v>
      </c>
      <c r="P155" s="23">
        <f t="shared" si="6"/>
        <v>100</v>
      </c>
    </row>
    <row r="156" spans="1:16" s="15" customFormat="1" ht="181.5" customHeight="1">
      <c r="A156" s="1">
        <v>133</v>
      </c>
      <c r="B156" s="11" t="s">
        <v>157</v>
      </c>
      <c r="C156" s="11" t="s">
        <v>207</v>
      </c>
      <c r="D156" s="11" t="s">
        <v>172</v>
      </c>
      <c r="E156" s="11" t="s">
        <v>315</v>
      </c>
      <c r="F156" s="11" t="s">
        <v>209</v>
      </c>
      <c r="G156" s="11" t="s">
        <v>192</v>
      </c>
      <c r="H156" s="11" t="s">
        <v>94</v>
      </c>
      <c r="I156" s="11" t="s">
        <v>210</v>
      </c>
      <c r="J156" s="40" t="s">
        <v>78</v>
      </c>
      <c r="K156" s="25">
        <v>3200</v>
      </c>
      <c r="L156" s="25"/>
      <c r="M156" s="25"/>
      <c r="N156" s="25">
        <v>3200</v>
      </c>
      <c r="O156" s="25">
        <v>3177</v>
      </c>
      <c r="P156" s="23">
        <f t="shared" si="6"/>
        <v>99.28125</v>
      </c>
    </row>
    <row r="157" spans="1:16" s="15" customFormat="1" ht="78.75" customHeight="1">
      <c r="A157" s="1">
        <v>134</v>
      </c>
      <c r="B157" s="11" t="s">
        <v>157</v>
      </c>
      <c r="C157" s="11" t="s">
        <v>207</v>
      </c>
      <c r="D157" s="11" t="s">
        <v>172</v>
      </c>
      <c r="E157" s="11" t="s">
        <v>315</v>
      </c>
      <c r="F157" s="11" t="s">
        <v>209</v>
      </c>
      <c r="G157" s="11" t="s">
        <v>192</v>
      </c>
      <c r="H157" s="11" t="s">
        <v>95</v>
      </c>
      <c r="I157" s="11" t="s">
        <v>210</v>
      </c>
      <c r="J157" s="38" t="s">
        <v>79</v>
      </c>
      <c r="K157" s="25">
        <v>2373.4</v>
      </c>
      <c r="L157" s="25"/>
      <c r="M157" s="25"/>
      <c r="N157" s="25">
        <v>2373.4</v>
      </c>
      <c r="O157" s="25">
        <v>2340</v>
      </c>
      <c r="P157" s="23">
        <f t="shared" si="6"/>
        <v>98.592736159096646</v>
      </c>
    </row>
    <row r="158" spans="1:16" s="15" customFormat="1" ht="103.5" customHeight="1">
      <c r="A158" s="1">
        <v>135</v>
      </c>
      <c r="B158" s="11" t="s">
        <v>157</v>
      </c>
      <c r="C158" s="11" t="s">
        <v>207</v>
      </c>
      <c r="D158" s="11" t="s">
        <v>172</v>
      </c>
      <c r="E158" s="11" t="s">
        <v>315</v>
      </c>
      <c r="F158" s="11" t="s">
        <v>209</v>
      </c>
      <c r="G158" s="11" t="s">
        <v>192</v>
      </c>
      <c r="H158" s="11" t="s">
        <v>22</v>
      </c>
      <c r="I158" s="11" t="s">
        <v>210</v>
      </c>
      <c r="J158" s="66" t="s">
        <v>33</v>
      </c>
      <c r="K158" s="25">
        <v>100</v>
      </c>
      <c r="L158" s="25"/>
      <c r="M158" s="25"/>
      <c r="N158" s="25">
        <v>100</v>
      </c>
      <c r="O158" s="25">
        <v>100</v>
      </c>
      <c r="P158" s="23">
        <f t="shared" si="6"/>
        <v>100</v>
      </c>
    </row>
    <row r="159" spans="1:16" s="15" customFormat="1" ht="69" customHeight="1">
      <c r="A159" s="1">
        <v>136</v>
      </c>
      <c r="B159" s="11" t="s">
        <v>157</v>
      </c>
      <c r="C159" s="11" t="s">
        <v>207</v>
      </c>
      <c r="D159" s="11" t="s">
        <v>172</v>
      </c>
      <c r="E159" s="11" t="s">
        <v>315</v>
      </c>
      <c r="F159" s="11" t="s">
        <v>209</v>
      </c>
      <c r="G159" s="11" t="s">
        <v>192</v>
      </c>
      <c r="H159" s="11" t="s">
        <v>96</v>
      </c>
      <c r="I159" s="11" t="s">
        <v>210</v>
      </c>
      <c r="J159" s="38" t="s">
        <v>80</v>
      </c>
      <c r="K159" s="25">
        <v>8767.2999999999993</v>
      </c>
      <c r="L159" s="25"/>
      <c r="M159" s="25"/>
      <c r="N159" s="25">
        <v>8767.2999999999993</v>
      </c>
      <c r="O159" s="25">
        <v>8596.2000000000007</v>
      </c>
      <c r="P159" s="23">
        <f t="shared" si="6"/>
        <v>98.048429961333611</v>
      </c>
    </row>
    <row r="160" spans="1:16" s="15" customFormat="1" ht="78" customHeight="1">
      <c r="A160" s="1">
        <v>137</v>
      </c>
      <c r="B160" s="11" t="s">
        <v>157</v>
      </c>
      <c r="C160" s="11" t="s">
        <v>207</v>
      </c>
      <c r="D160" s="11" t="s">
        <v>172</v>
      </c>
      <c r="E160" s="11" t="s">
        <v>315</v>
      </c>
      <c r="F160" s="11" t="s">
        <v>209</v>
      </c>
      <c r="G160" s="11" t="s">
        <v>192</v>
      </c>
      <c r="H160" s="11" t="s">
        <v>113</v>
      </c>
      <c r="I160" s="11" t="s">
        <v>210</v>
      </c>
      <c r="J160" s="38" t="s">
        <v>114</v>
      </c>
      <c r="K160" s="25">
        <v>334.2</v>
      </c>
      <c r="L160" s="25"/>
      <c r="M160" s="25"/>
      <c r="N160" s="25">
        <v>334.2</v>
      </c>
      <c r="O160" s="25">
        <v>202.3</v>
      </c>
      <c r="P160" s="23">
        <f t="shared" si="6"/>
        <v>60.532615200478759</v>
      </c>
    </row>
    <row r="161" spans="1:16" s="15" customFormat="1" ht="86.25" customHeight="1">
      <c r="A161" s="1">
        <v>138</v>
      </c>
      <c r="B161" s="11" t="s">
        <v>157</v>
      </c>
      <c r="C161" s="11" t="s">
        <v>207</v>
      </c>
      <c r="D161" s="11" t="s">
        <v>172</v>
      </c>
      <c r="E161" s="11" t="s">
        <v>315</v>
      </c>
      <c r="F161" s="11" t="s">
        <v>209</v>
      </c>
      <c r="G161" s="11" t="s">
        <v>192</v>
      </c>
      <c r="H161" s="11" t="s">
        <v>97</v>
      </c>
      <c r="I161" s="11" t="s">
        <v>210</v>
      </c>
      <c r="J161" s="38" t="s">
        <v>99</v>
      </c>
      <c r="K161" s="25">
        <v>1780.4</v>
      </c>
      <c r="L161" s="25"/>
      <c r="M161" s="25"/>
      <c r="N161" s="25">
        <v>1780.4</v>
      </c>
      <c r="O161" s="25">
        <v>1404</v>
      </c>
      <c r="P161" s="23">
        <f t="shared" si="6"/>
        <v>78.858683441923162</v>
      </c>
    </row>
    <row r="162" spans="1:16" s="15" customFormat="1" ht="108.75" customHeight="1">
      <c r="A162" s="1">
        <v>139</v>
      </c>
      <c r="B162" s="11" t="s">
        <v>157</v>
      </c>
      <c r="C162" s="11" t="s">
        <v>207</v>
      </c>
      <c r="D162" s="11" t="s">
        <v>172</v>
      </c>
      <c r="E162" s="11" t="s">
        <v>315</v>
      </c>
      <c r="F162" s="11" t="s">
        <v>209</v>
      </c>
      <c r="G162" s="11" t="s">
        <v>192</v>
      </c>
      <c r="H162" s="11" t="s">
        <v>98</v>
      </c>
      <c r="I162" s="11" t="s">
        <v>210</v>
      </c>
      <c r="J162" s="38" t="s">
        <v>100</v>
      </c>
      <c r="K162" s="25">
        <v>2717.2</v>
      </c>
      <c r="L162" s="25"/>
      <c r="M162" s="25"/>
      <c r="N162" s="25">
        <v>2717.2</v>
      </c>
      <c r="O162" s="25">
        <v>1736.2</v>
      </c>
      <c r="P162" s="23">
        <f t="shared" si="6"/>
        <v>63.89665832474607</v>
      </c>
    </row>
    <row r="163" spans="1:16" ht="27.75" customHeight="1">
      <c r="A163" s="1">
        <v>140</v>
      </c>
      <c r="B163" s="5" t="s">
        <v>167</v>
      </c>
      <c r="C163" s="5">
        <v>2</v>
      </c>
      <c r="D163" s="5" t="s">
        <v>172</v>
      </c>
      <c r="E163" s="5" t="s">
        <v>304</v>
      </c>
      <c r="F163" s="5" t="s">
        <v>167</v>
      </c>
      <c r="G163" s="5" t="s">
        <v>168</v>
      </c>
      <c r="H163" s="5" t="s">
        <v>169</v>
      </c>
      <c r="I163" s="5">
        <v>151</v>
      </c>
      <c r="J163" s="3" t="s">
        <v>15</v>
      </c>
      <c r="K163" s="26">
        <f>K164+K184+K186+K188+K182</f>
        <v>282282.40000000002</v>
      </c>
      <c r="L163" s="26" t="e">
        <f>L164+L184+L186+L188+L182</f>
        <v>#REF!</v>
      </c>
      <c r="M163" s="26" t="e">
        <f>M164+M184+M186+M188+M182</f>
        <v>#REF!</v>
      </c>
      <c r="N163" s="26">
        <f>N164+N184+N186+N188+N182</f>
        <v>282584.90000000002</v>
      </c>
      <c r="O163" s="26">
        <f>O164+O184+O186+O188+O182</f>
        <v>278464.90000000002</v>
      </c>
      <c r="P163" s="71">
        <f t="shared" si="6"/>
        <v>98.542031085171217</v>
      </c>
    </row>
    <row r="164" spans="1:16" s="15" customFormat="1" ht="25.5" customHeight="1">
      <c r="A164" s="1">
        <v>141</v>
      </c>
      <c r="B164" s="16" t="s">
        <v>167</v>
      </c>
      <c r="C164" s="16" t="s">
        <v>207</v>
      </c>
      <c r="D164" s="16" t="s">
        <v>172</v>
      </c>
      <c r="E164" s="16" t="s">
        <v>304</v>
      </c>
      <c r="F164" s="16" t="s">
        <v>212</v>
      </c>
      <c r="G164" s="16" t="s">
        <v>168</v>
      </c>
      <c r="H164" s="16" t="s">
        <v>169</v>
      </c>
      <c r="I164" s="16" t="s">
        <v>210</v>
      </c>
      <c r="J164" s="43" t="s">
        <v>294</v>
      </c>
      <c r="K164" s="26">
        <f>K165</f>
        <v>242921.8</v>
      </c>
      <c r="L164" s="26">
        <f>L165</f>
        <v>0</v>
      </c>
      <c r="M164" s="26">
        <f>M165</f>
        <v>0</v>
      </c>
      <c r="N164" s="26">
        <f>N165</f>
        <v>243224.3</v>
      </c>
      <c r="O164" s="26">
        <f>O165</f>
        <v>239114.5</v>
      </c>
      <c r="P164" s="71">
        <f t="shared" si="6"/>
        <v>98.310283964225619</v>
      </c>
    </row>
    <row r="165" spans="1:16" s="15" customFormat="1" ht="25.5" customHeight="1">
      <c r="A165" s="1">
        <v>142</v>
      </c>
      <c r="B165" s="11" t="s">
        <v>167</v>
      </c>
      <c r="C165" s="11" t="s">
        <v>207</v>
      </c>
      <c r="D165" s="11" t="s">
        <v>172</v>
      </c>
      <c r="E165" s="11" t="s">
        <v>304</v>
      </c>
      <c r="F165" s="11" t="s">
        <v>212</v>
      </c>
      <c r="G165" s="11" t="s">
        <v>192</v>
      </c>
      <c r="H165" s="11" t="s">
        <v>169</v>
      </c>
      <c r="I165" s="11" t="s">
        <v>210</v>
      </c>
      <c r="J165" s="31" t="s">
        <v>17</v>
      </c>
      <c r="K165" s="25">
        <f>K166+K167+K168+K169+K170+K171+K172+K173+K174+K175+K176+K177+K178+K179+K180+K181</f>
        <v>242921.8</v>
      </c>
      <c r="L165" s="25">
        <f>L166+L167+L168+L169+L170+L171+L172+L173+L174+L175+L176+L177+L178+L179+L180+L181</f>
        <v>0</v>
      </c>
      <c r="M165" s="25">
        <f>M166+M167+M168+M169+M170+M171+M172+M173+M174+M175+M176+M177+M178+M179+M180+M181</f>
        <v>0</v>
      </c>
      <c r="N165" s="25">
        <f>N166+N167+N168+N169+N170+N171+N172+N173+N174+N175+N176+N177+N178+N179+N180+N181</f>
        <v>243224.3</v>
      </c>
      <c r="O165" s="25">
        <f>O166+O167+O168+O169+O170+O171+O172+O173+O174+O175+O176+O177+O178+O179+O180+O181</f>
        <v>239114.5</v>
      </c>
      <c r="P165" s="23">
        <f t="shared" si="6"/>
        <v>98.310283964225619</v>
      </c>
    </row>
    <row r="166" spans="1:16" s="15" customFormat="1" ht="130.5" customHeight="1">
      <c r="A166" s="1">
        <v>143</v>
      </c>
      <c r="B166" s="11" t="s">
        <v>157</v>
      </c>
      <c r="C166" s="11" t="s">
        <v>207</v>
      </c>
      <c r="D166" s="11" t="s">
        <v>172</v>
      </c>
      <c r="E166" s="11" t="s">
        <v>304</v>
      </c>
      <c r="F166" s="11" t="s">
        <v>212</v>
      </c>
      <c r="G166" s="11" t="s">
        <v>192</v>
      </c>
      <c r="H166" s="11" t="s">
        <v>251</v>
      </c>
      <c r="I166" s="11" t="s">
        <v>210</v>
      </c>
      <c r="J166" s="40" t="s">
        <v>296</v>
      </c>
      <c r="K166" s="25">
        <v>18810.8</v>
      </c>
      <c r="L166" s="25"/>
      <c r="M166" s="25"/>
      <c r="N166" s="25">
        <v>19113.3</v>
      </c>
      <c r="O166" s="25">
        <v>19113.3</v>
      </c>
      <c r="P166" s="23">
        <f t="shared" si="6"/>
        <v>100</v>
      </c>
    </row>
    <row r="167" spans="1:16" s="15" customFormat="1" ht="128.25" customHeight="1">
      <c r="A167" s="1">
        <v>144</v>
      </c>
      <c r="B167" s="11" t="s">
        <v>157</v>
      </c>
      <c r="C167" s="11" t="s">
        <v>207</v>
      </c>
      <c r="D167" s="11" t="s">
        <v>172</v>
      </c>
      <c r="E167" s="11" t="s">
        <v>304</v>
      </c>
      <c r="F167" s="11" t="s">
        <v>212</v>
      </c>
      <c r="G167" s="11" t="s">
        <v>192</v>
      </c>
      <c r="H167" s="11" t="s">
        <v>5</v>
      </c>
      <c r="I167" s="11" t="s">
        <v>210</v>
      </c>
      <c r="J167" s="31" t="s">
        <v>6</v>
      </c>
      <c r="K167" s="25">
        <v>105.1</v>
      </c>
      <c r="L167" s="25"/>
      <c r="M167" s="25"/>
      <c r="N167" s="25">
        <v>105.1</v>
      </c>
      <c r="O167" s="25">
        <v>105.1</v>
      </c>
      <c r="P167" s="23">
        <f t="shared" si="6"/>
        <v>100</v>
      </c>
    </row>
    <row r="168" spans="1:16" s="15" customFormat="1" ht="107.25" customHeight="1">
      <c r="A168" s="1">
        <v>145</v>
      </c>
      <c r="B168" s="11" t="s">
        <v>157</v>
      </c>
      <c r="C168" s="11" t="s">
        <v>207</v>
      </c>
      <c r="D168" s="11" t="s">
        <v>172</v>
      </c>
      <c r="E168" s="11" t="s">
        <v>304</v>
      </c>
      <c r="F168" s="11" t="s">
        <v>212</v>
      </c>
      <c r="G168" s="11" t="s">
        <v>192</v>
      </c>
      <c r="H168" s="11" t="s">
        <v>284</v>
      </c>
      <c r="I168" s="11" t="s">
        <v>210</v>
      </c>
      <c r="J168" s="40" t="s">
        <v>323</v>
      </c>
      <c r="K168" s="25">
        <v>12.2</v>
      </c>
      <c r="L168" s="25"/>
      <c r="M168" s="25"/>
      <c r="N168" s="25">
        <v>12.2</v>
      </c>
      <c r="O168" s="25">
        <v>12.2</v>
      </c>
      <c r="P168" s="23">
        <f t="shared" si="6"/>
        <v>100</v>
      </c>
    </row>
    <row r="169" spans="1:16" s="15" customFormat="1" ht="167.25" customHeight="1">
      <c r="A169" s="1">
        <v>146</v>
      </c>
      <c r="B169" s="11" t="s">
        <v>157</v>
      </c>
      <c r="C169" s="11" t="s">
        <v>207</v>
      </c>
      <c r="D169" s="11" t="s">
        <v>172</v>
      </c>
      <c r="E169" s="11" t="s">
        <v>304</v>
      </c>
      <c r="F169" s="11" t="s">
        <v>212</v>
      </c>
      <c r="G169" s="11" t="s">
        <v>192</v>
      </c>
      <c r="H169" s="11" t="s">
        <v>258</v>
      </c>
      <c r="I169" s="11" t="s">
        <v>210</v>
      </c>
      <c r="J169" s="40" t="s">
        <v>298</v>
      </c>
      <c r="K169" s="25">
        <v>5102.2</v>
      </c>
      <c r="L169" s="25"/>
      <c r="M169" s="25"/>
      <c r="N169" s="25">
        <v>5102.2</v>
      </c>
      <c r="O169" s="25">
        <v>5102.2</v>
      </c>
      <c r="P169" s="23">
        <f t="shared" si="6"/>
        <v>100</v>
      </c>
    </row>
    <row r="170" spans="1:16" s="15" customFormat="1" ht="51.75" customHeight="1">
      <c r="A170" s="1">
        <v>147</v>
      </c>
      <c r="B170" s="11" t="s">
        <v>157</v>
      </c>
      <c r="C170" s="11" t="s">
        <v>207</v>
      </c>
      <c r="D170" s="11" t="s">
        <v>172</v>
      </c>
      <c r="E170" s="11" t="s">
        <v>304</v>
      </c>
      <c r="F170" s="11" t="s">
        <v>212</v>
      </c>
      <c r="G170" s="11" t="s">
        <v>192</v>
      </c>
      <c r="H170" s="11" t="s">
        <v>260</v>
      </c>
      <c r="I170" s="11" t="s">
        <v>210</v>
      </c>
      <c r="J170" s="40" t="s">
        <v>281</v>
      </c>
      <c r="K170" s="25">
        <v>43.7</v>
      </c>
      <c r="L170" s="25"/>
      <c r="M170" s="25"/>
      <c r="N170" s="25">
        <v>43.7</v>
      </c>
      <c r="O170" s="25">
        <v>32.1</v>
      </c>
      <c r="P170" s="23">
        <f t="shared" si="6"/>
        <v>73.455377574370701</v>
      </c>
    </row>
    <row r="171" spans="1:16" s="15" customFormat="1" ht="100.5" customHeight="1">
      <c r="A171" s="1">
        <v>148</v>
      </c>
      <c r="B171" s="11" t="s">
        <v>157</v>
      </c>
      <c r="C171" s="11" t="s">
        <v>207</v>
      </c>
      <c r="D171" s="11" t="s">
        <v>172</v>
      </c>
      <c r="E171" s="11" t="s">
        <v>304</v>
      </c>
      <c r="F171" s="11" t="s">
        <v>212</v>
      </c>
      <c r="G171" s="11" t="s">
        <v>192</v>
      </c>
      <c r="H171" s="11" t="s">
        <v>256</v>
      </c>
      <c r="I171" s="11" t="s">
        <v>210</v>
      </c>
      <c r="J171" s="40" t="s">
        <v>278</v>
      </c>
      <c r="K171" s="25">
        <v>3014.1</v>
      </c>
      <c r="L171" s="27"/>
      <c r="M171" s="27"/>
      <c r="N171" s="25">
        <v>3014.1</v>
      </c>
      <c r="O171" s="27">
        <v>3014.1</v>
      </c>
      <c r="P171" s="23">
        <f t="shared" si="6"/>
        <v>100</v>
      </c>
    </row>
    <row r="172" spans="1:16" s="15" customFormat="1" ht="111" customHeight="1">
      <c r="A172" s="1">
        <v>149</v>
      </c>
      <c r="B172" s="11" t="s">
        <v>157</v>
      </c>
      <c r="C172" s="11" t="s">
        <v>207</v>
      </c>
      <c r="D172" s="11" t="s">
        <v>172</v>
      </c>
      <c r="E172" s="11" t="s">
        <v>304</v>
      </c>
      <c r="F172" s="11" t="s">
        <v>212</v>
      </c>
      <c r="G172" s="11" t="s">
        <v>192</v>
      </c>
      <c r="H172" s="11" t="s">
        <v>250</v>
      </c>
      <c r="I172" s="11" t="s">
        <v>210</v>
      </c>
      <c r="J172" s="40" t="s">
        <v>299</v>
      </c>
      <c r="K172" s="25">
        <v>599.4</v>
      </c>
      <c r="L172" s="25"/>
      <c r="M172" s="25"/>
      <c r="N172" s="25">
        <v>599.4</v>
      </c>
      <c r="O172" s="25">
        <v>599.4</v>
      </c>
      <c r="P172" s="23">
        <f t="shared" si="6"/>
        <v>100</v>
      </c>
    </row>
    <row r="173" spans="1:16" s="15" customFormat="1" ht="87" customHeight="1">
      <c r="A173" s="1">
        <v>150</v>
      </c>
      <c r="B173" s="11" t="s">
        <v>157</v>
      </c>
      <c r="C173" s="11" t="s">
        <v>207</v>
      </c>
      <c r="D173" s="11" t="s">
        <v>172</v>
      </c>
      <c r="E173" s="11" t="s">
        <v>304</v>
      </c>
      <c r="F173" s="11" t="s">
        <v>212</v>
      </c>
      <c r="G173" s="11" t="s">
        <v>192</v>
      </c>
      <c r="H173" s="11" t="s">
        <v>261</v>
      </c>
      <c r="I173" s="11" t="s">
        <v>210</v>
      </c>
      <c r="J173" s="40" t="s">
        <v>282</v>
      </c>
      <c r="K173" s="25">
        <v>53.3</v>
      </c>
      <c r="L173" s="25"/>
      <c r="M173" s="25"/>
      <c r="N173" s="25">
        <v>53.3</v>
      </c>
      <c r="O173" s="25">
        <v>53.3</v>
      </c>
      <c r="P173" s="23">
        <f t="shared" si="6"/>
        <v>100</v>
      </c>
    </row>
    <row r="174" spans="1:16" s="15" customFormat="1" ht="91.5" customHeight="1">
      <c r="A174" s="1">
        <v>151</v>
      </c>
      <c r="B174" s="11" t="s">
        <v>157</v>
      </c>
      <c r="C174" s="11" t="s">
        <v>207</v>
      </c>
      <c r="D174" s="11" t="s">
        <v>172</v>
      </c>
      <c r="E174" s="11" t="s">
        <v>304</v>
      </c>
      <c r="F174" s="11" t="s">
        <v>212</v>
      </c>
      <c r="G174" s="11" t="s">
        <v>192</v>
      </c>
      <c r="H174" s="11" t="s">
        <v>259</v>
      </c>
      <c r="I174" s="11" t="s">
        <v>210</v>
      </c>
      <c r="J174" s="40" t="s">
        <v>280</v>
      </c>
      <c r="K174" s="25">
        <v>1280.0999999999999</v>
      </c>
      <c r="L174" s="25"/>
      <c r="M174" s="25"/>
      <c r="N174" s="25">
        <v>1280.0999999999999</v>
      </c>
      <c r="O174" s="25">
        <v>1280.0999999999999</v>
      </c>
      <c r="P174" s="23">
        <f t="shared" si="6"/>
        <v>100</v>
      </c>
    </row>
    <row r="175" spans="1:16" s="15" customFormat="1" ht="126" customHeight="1">
      <c r="A175" s="1">
        <v>152</v>
      </c>
      <c r="B175" s="11" t="s">
        <v>157</v>
      </c>
      <c r="C175" s="11" t="s">
        <v>207</v>
      </c>
      <c r="D175" s="11" t="s">
        <v>172</v>
      </c>
      <c r="E175" s="11" t="s">
        <v>304</v>
      </c>
      <c r="F175" s="11" t="s">
        <v>212</v>
      </c>
      <c r="G175" s="11" t="s">
        <v>192</v>
      </c>
      <c r="H175" s="11" t="s">
        <v>255</v>
      </c>
      <c r="I175" s="11" t="s">
        <v>210</v>
      </c>
      <c r="J175" s="40" t="s">
        <v>321</v>
      </c>
      <c r="K175" s="25">
        <v>194.4</v>
      </c>
      <c r="L175" s="27"/>
      <c r="M175" s="27"/>
      <c r="N175" s="25">
        <v>194.4</v>
      </c>
      <c r="O175" s="27">
        <v>194.4</v>
      </c>
      <c r="P175" s="23">
        <f t="shared" si="6"/>
        <v>100</v>
      </c>
    </row>
    <row r="176" spans="1:16" s="15" customFormat="1" ht="185.25" customHeight="1">
      <c r="A176" s="1">
        <v>153</v>
      </c>
      <c r="B176" s="11" t="s">
        <v>157</v>
      </c>
      <c r="C176" s="11" t="s">
        <v>207</v>
      </c>
      <c r="D176" s="11" t="s">
        <v>172</v>
      </c>
      <c r="E176" s="11" t="s">
        <v>304</v>
      </c>
      <c r="F176" s="11" t="s">
        <v>212</v>
      </c>
      <c r="G176" s="11" t="s">
        <v>192</v>
      </c>
      <c r="H176" s="11" t="s">
        <v>252</v>
      </c>
      <c r="I176" s="11" t="s">
        <v>210</v>
      </c>
      <c r="J176" s="40" t="s">
        <v>0</v>
      </c>
      <c r="K176" s="25">
        <v>149415.1</v>
      </c>
      <c r="L176" s="25"/>
      <c r="M176" s="25"/>
      <c r="N176" s="25">
        <v>149415.1</v>
      </c>
      <c r="O176" s="25">
        <v>149415.1</v>
      </c>
      <c r="P176" s="23">
        <f t="shared" si="6"/>
        <v>100</v>
      </c>
    </row>
    <row r="177" spans="1:16" s="15" customFormat="1" ht="102.75" customHeight="1">
      <c r="A177" s="1">
        <v>154</v>
      </c>
      <c r="B177" s="11" t="s">
        <v>157</v>
      </c>
      <c r="C177" s="11" t="s">
        <v>207</v>
      </c>
      <c r="D177" s="11" t="s">
        <v>172</v>
      </c>
      <c r="E177" s="11" t="s">
        <v>304</v>
      </c>
      <c r="F177" s="11" t="s">
        <v>212</v>
      </c>
      <c r="G177" s="11" t="s">
        <v>192</v>
      </c>
      <c r="H177" s="11" t="s">
        <v>254</v>
      </c>
      <c r="I177" s="11" t="s">
        <v>210</v>
      </c>
      <c r="J177" s="40" t="s">
        <v>320</v>
      </c>
      <c r="K177" s="25">
        <v>12445.5</v>
      </c>
      <c r="L177" s="25"/>
      <c r="M177" s="25"/>
      <c r="N177" s="25">
        <v>12445.5</v>
      </c>
      <c r="O177" s="25">
        <v>9947.2999999999993</v>
      </c>
      <c r="P177" s="23">
        <f t="shared" si="6"/>
        <v>79.926881202040889</v>
      </c>
    </row>
    <row r="178" spans="1:16" s="15" customFormat="1" ht="105" customHeight="1">
      <c r="A178" s="1">
        <v>155</v>
      </c>
      <c r="B178" s="11" t="s">
        <v>157</v>
      </c>
      <c r="C178" s="11" t="s">
        <v>207</v>
      </c>
      <c r="D178" s="11" t="s">
        <v>172</v>
      </c>
      <c r="E178" s="11" t="s">
        <v>304</v>
      </c>
      <c r="F178" s="11" t="s">
        <v>212</v>
      </c>
      <c r="G178" s="11" t="s">
        <v>192</v>
      </c>
      <c r="H178" s="11" t="s">
        <v>277</v>
      </c>
      <c r="I178" s="11" t="s">
        <v>210</v>
      </c>
      <c r="J178" s="40" t="s">
        <v>319</v>
      </c>
      <c r="K178" s="25">
        <v>7276.9</v>
      </c>
      <c r="L178" s="25"/>
      <c r="M178" s="25"/>
      <c r="N178" s="25">
        <v>7276.9</v>
      </c>
      <c r="O178" s="25">
        <v>5676.9</v>
      </c>
      <c r="P178" s="23">
        <f t="shared" si="6"/>
        <v>78.012615261993432</v>
      </c>
    </row>
    <row r="179" spans="1:16" s="15" customFormat="1" ht="193.5" customHeight="1">
      <c r="A179" s="1">
        <v>156</v>
      </c>
      <c r="B179" s="11" t="s">
        <v>157</v>
      </c>
      <c r="C179" s="11" t="s">
        <v>207</v>
      </c>
      <c r="D179" s="11" t="s">
        <v>172</v>
      </c>
      <c r="E179" s="11" t="s">
        <v>304</v>
      </c>
      <c r="F179" s="11" t="s">
        <v>212</v>
      </c>
      <c r="G179" s="11" t="s">
        <v>192</v>
      </c>
      <c r="H179" s="11" t="s">
        <v>253</v>
      </c>
      <c r="I179" s="11" t="s">
        <v>210</v>
      </c>
      <c r="J179" s="40" t="s">
        <v>3</v>
      </c>
      <c r="K179" s="25">
        <v>36088.800000000003</v>
      </c>
      <c r="L179" s="25"/>
      <c r="M179" s="25"/>
      <c r="N179" s="25">
        <v>36088.800000000003</v>
      </c>
      <c r="O179" s="25">
        <v>36088.800000000003</v>
      </c>
      <c r="P179" s="23">
        <f t="shared" si="6"/>
        <v>100</v>
      </c>
    </row>
    <row r="180" spans="1:16" s="15" customFormat="1" ht="117.75" customHeight="1">
      <c r="A180" s="1">
        <v>157</v>
      </c>
      <c r="B180" s="11" t="s">
        <v>157</v>
      </c>
      <c r="C180" s="11" t="s">
        <v>207</v>
      </c>
      <c r="D180" s="11" t="s">
        <v>172</v>
      </c>
      <c r="E180" s="11" t="s">
        <v>304</v>
      </c>
      <c r="F180" s="11" t="s">
        <v>212</v>
      </c>
      <c r="G180" s="11" t="s">
        <v>192</v>
      </c>
      <c r="H180" s="11" t="s">
        <v>249</v>
      </c>
      <c r="I180" s="11" t="s">
        <v>210</v>
      </c>
      <c r="J180" s="40" t="s">
        <v>283</v>
      </c>
      <c r="K180" s="25">
        <v>8012.5</v>
      </c>
      <c r="L180" s="27"/>
      <c r="M180" s="27"/>
      <c r="N180" s="25">
        <v>8012.5</v>
      </c>
      <c r="O180" s="27">
        <v>8012.5</v>
      </c>
      <c r="P180" s="23">
        <f t="shared" si="6"/>
        <v>100</v>
      </c>
    </row>
    <row r="181" spans="1:16" s="15" customFormat="1" ht="76.5" customHeight="1">
      <c r="A181" s="1">
        <v>158</v>
      </c>
      <c r="B181" s="32" t="s">
        <v>157</v>
      </c>
      <c r="C181" s="32" t="s">
        <v>207</v>
      </c>
      <c r="D181" s="32" t="s">
        <v>172</v>
      </c>
      <c r="E181" s="32" t="s">
        <v>304</v>
      </c>
      <c r="F181" s="32" t="s">
        <v>212</v>
      </c>
      <c r="G181" s="32" t="s">
        <v>192</v>
      </c>
      <c r="H181" s="32" t="s">
        <v>257</v>
      </c>
      <c r="I181" s="32" t="s">
        <v>210</v>
      </c>
      <c r="J181" s="40" t="s">
        <v>279</v>
      </c>
      <c r="K181" s="33">
        <v>467.7</v>
      </c>
      <c r="L181" s="34"/>
      <c r="M181" s="34"/>
      <c r="N181" s="33">
        <v>467.7</v>
      </c>
      <c r="O181" s="34">
        <v>467.7</v>
      </c>
      <c r="P181" s="23">
        <f t="shared" si="6"/>
        <v>100</v>
      </c>
    </row>
    <row r="182" spans="1:16" s="15" customFormat="1" ht="76.5" customHeight="1">
      <c r="A182" s="1">
        <v>159</v>
      </c>
      <c r="B182" s="16" t="s">
        <v>167</v>
      </c>
      <c r="C182" s="16" t="s">
        <v>207</v>
      </c>
      <c r="D182" s="16" t="s">
        <v>172</v>
      </c>
      <c r="E182" s="16" t="s">
        <v>304</v>
      </c>
      <c r="F182" s="16" t="s">
        <v>297</v>
      </c>
      <c r="G182" s="16" t="s">
        <v>168</v>
      </c>
      <c r="H182" s="16" t="s">
        <v>169</v>
      </c>
      <c r="I182" s="16" t="s">
        <v>210</v>
      </c>
      <c r="J182" s="43" t="s">
        <v>18</v>
      </c>
      <c r="K182" s="26">
        <f>K183</f>
        <v>862.9</v>
      </c>
      <c r="L182" s="26">
        <f>L183</f>
        <v>0</v>
      </c>
      <c r="M182" s="26">
        <f>M183</f>
        <v>0</v>
      </c>
      <c r="N182" s="26">
        <f>N183</f>
        <v>862.9</v>
      </c>
      <c r="O182" s="26">
        <f>O183</f>
        <v>862.9</v>
      </c>
      <c r="P182" s="71">
        <f t="shared" si="6"/>
        <v>100</v>
      </c>
    </row>
    <row r="183" spans="1:16" s="15" customFormat="1" ht="76.5" customHeight="1">
      <c r="A183" s="1">
        <v>160</v>
      </c>
      <c r="B183" s="11" t="s">
        <v>157</v>
      </c>
      <c r="C183" s="11" t="s">
        <v>207</v>
      </c>
      <c r="D183" s="11" t="s">
        <v>172</v>
      </c>
      <c r="E183" s="11" t="s">
        <v>304</v>
      </c>
      <c r="F183" s="11" t="s">
        <v>297</v>
      </c>
      <c r="G183" s="11" t="s">
        <v>192</v>
      </c>
      <c r="H183" s="11" t="s">
        <v>169</v>
      </c>
      <c r="I183" s="11" t="s">
        <v>210</v>
      </c>
      <c r="J183" s="40" t="s">
        <v>19</v>
      </c>
      <c r="K183" s="33">
        <v>862.9</v>
      </c>
      <c r="L183" s="34"/>
      <c r="M183" s="34"/>
      <c r="N183" s="33">
        <v>862.9</v>
      </c>
      <c r="O183" s="34">
        <v>862.9</v>
      </c>
      <c r="P183" s="23">
        <f t="shared" si="6"/>
        <v>100</v>
      </c>
    </row>
    <row r="184" spans="1:16" s="15" customFormat="1" ht="36.75" customHeight="1">
      <c r="A184" s="1">
        <v>161</v>
      </c>
      <c r="B184" s="16" t="s">
        <v>167</v>
      </c>
      <c r="C184" s="16" t="s">
        <v>207</v>
      </c>
      <c r="D184" s="16" t="s">
        <v>172</v>
      </c>
      <c r="E184" s="16" t="s">
        <v>322</v>
      </c>
      <c r="F184" s="16" t="s">
        <v>16</v>
      </c>
      <c r="G184" s="16" t="s">
        <v>168</v>
      </c>
      <c r="H184" s="16" t="s">
        <v>169</v>
      </c>
      <c r="I184" s="16" t="s">
        <v>210</v>
      </c>
      <c r="J184" s="43" t="s">
        <v>264</v>
      </c>
      <c r="K184" s="26">
        <f>K185</f>
        <v>514.5</v>
      </c>
      <c r="L184" s="26">
        <f>L185</f>
        <v>0</v>
      </c>
      <c r="M184" s="26">
        <f>M185</f>
        <v>0</v>
      </c>
      <c r="N184" s="26">
        <f>N185</f>
        <v>514.5</v>
      </c>
      <c r="O184" s="26">
        <f>O185</f>
        <v>504.3</v>
      </c>
      <c r="P184" s="71">
        <f t="shared" si="6"/>
        <v>98.017492711370267</v>
      </c>
    </row>
    <row r="185" spans="1:16" s="15" customFormat="1" ht="46.5" customHeight="1">
      <c r="A185" s="1">
        <v>162</v>
      </c>
      <c r="B185" s="11" t="s">
        <v>157</v>
      </c>
      <c r="C185" s="11" t="s">
        <v>207</v>
      </c>
      <c r="D185" s="11" t="s">
        <v>172</v>
      </c>
      <c r="E185" s="11" t="s">
        <v>322</v>
      </c>
      <c r="F185" s="11" t="s">
        <v>16</v>
      </c>
      <c r="G185" s="11" t="s">
        <v>192</v>
      </c>
      <c r="H185" s="11" t="s">
        <v>169</v>
      </c>
      <c r="I185" s="11" t="s">
        <v>210</v>
      </c>
      <c r="J185" s="31" t="s">
        <v>265</v>
      </c>
      <c r="K185" s="25">
        <v>514.5</v>
      </c>
      <c r="L185" s="25"/>
      <c r="M185" s="25"/>
      <c r="N185" s="25">
        <v>514.5</v>
      </c>
      <c r="O185" s="25">
        <v>504.3</v>
      </c>
      <c r="P185" s="23">
        <f t="shared" si="6"/>
        <v>98.017492711370267</v>
      </c>
    </row>
    <row r="186" spans="1:16" s="15" customFormat="1" ht="46.5" customHeight="1">
      <c r="A186" s="1">
        <v>163</v>
      </c>
      <c r="B186" s="16" t="s">
        <v>167</v>
      </c>
      <c r="C186" s="16" t="s">
        <v>207</v>
      </c>
      <c r="D186" s="16" t="s">
        <v>172</v>
      </c>
      <c r="E186" s="16" t="s">
        <v>322</v>
      </c>
      <c r="F186" s="16" t="s">
        <v>57</v>
      </c>
      <c r="G186" s="16" t="s">
        <v>168</v>
      </c>
      <c r="H186" s="16" t="s">
        <v>169</v>
      </c>
      <c r="I186" s="16" t="s">
        <v>210</v>
      </c>
      <c r="J186" s="43" t="s">
        <v>58</v>
      </c>
      <c r="K186" s="26">
        <f>K187</f>
        <v>111.4</v>
      </c>
      <c r="L186" s="26" t="e">
        <f>L187</f>
        <v>#REF!</v>
      </c>
      <c r="M186" s="26" t="e">
        <f>M187</f>
        <v>#REF!</v>
      </c>
      <c r="N186" s="26">
        <f>N187</f>
        <v>111.4</v>
      </c>
      <c r="O186" s="26">
        <f>O187</f>
        <v>111.4</v>
      </c>
      <c r="P186" s="71">
        <f t="shared" si="6"/>
        <v>100</v>
      </c>
    </row>
    <row r="187" spans="1:16" s="15" customFormat="1" ht="46.5" customHeight="1">
      <c r="A187" s="1">
        <v>164</v>
      </c>
      <c r="B187" s="11" t="s">
        <v>167</v>
      </c>
      <c r="C187" s="11" t="s">
        <v>207</v>
      </c>
      <c r="D187" s="11" t="s">
        <v>172</v>
      </c>
      <c r="E187" s="11" t="s">
        <v>322</v>
      </c>
      <c r="F187" s="11" t="s">
        <v>57</v>
      </c>
      <c r="G187" s="11" t="s">
        <v>192</v>
      </c>
      <c r="H187" s="11" t="s">
        <v>169</v>
      </c>
      <c r="I187" s="11" t="s">
        <v>210</v>
      </c>
      <c r="J187" s="31" t="s">
        <v>59</v>
      </c>
      <c r="K187" s="25">
        <v>111.4</v>
      </c>
      <c r="L187" s="25" t="e">
        <f>#REF!</f>
        <v>#REF!</v>
      </c>
      <c r="M187" s="25" t="e">
        <f>#REF!</f>
        <v>#REF!</v>
      </c>
      <c r="N187" s="25">
        <v>111.4</v>
      </c>
      <c r="O187" s="25">
        <v>111.4</v>
      </c>
      <c r="P187" s="23">
        <f t="shared" si="6"/>
        <v>100</v>
      </c>
    </row>
    <row r="188" spans="1:16" s="15" customFormat="1" ht="28.5" customHeight="1">
      <c r="A188" s="1">
        <v>165</v>
      </c>
      <c r="B188" s="16" t="s">
        <v>167</v>
      </c>
      <c r="C188" s="16" t="s">
        <v>207</v>
      </c>
      <c r="D188" s="16" t="s">
        <v>172</v>
      </c>
      <c r="E188" s="16" t="s">
        <v>2</v>
      </c>
      <c r="F188" s="16" t="s">
        <v>209</v>
      </c>
      <c r="G188" s="16" t="s">
        <v>168</v>
      </c>
      <c r="H188" s="16" t="s">
        <v>169</v>
      </c>
      <c r="I188" s="16" t="s">
        <v>210</v>
      </c>
      <c r="J188" s="44" t="s">
        <v>302</v>
      </c>
      <c r="K188" s="26">
        <f>K189</f>
        <v>37871.800000000003</v>
      </c>
      <c r="L188" s="26">
        <f>L189</f>
        <v>0</v>
      </c>
      <c r="M188" s="26">
        <f>M189</f>
        <v>0</v>
      </c>
      <c r="N188" s="26">
        <f>N189</f>
        <v>37871.800000000003</v>
      </c>
      <c r="O188" s="26">
        <f>O189</f>
        <v>37871.800000000003</v>
      </c>
      <c r="P188" s="71">
        <f t="shared" si="6"/>
        <v>100</v>
      </c>
    </row>
    <row r="189" spans="1:16" s="15" customFormat="1" ht="35.25" customHeight="1">
      <c r="A189" s="1">
        <v>166</v>
      </c>
      <c r="B189" s="11" t="s">
        <v>167</v>
      </c>
      <c r="C189" s="11" t="s">
        <v>207</v>
      </c>
      <c r="D189" s="11" t="s">
        <v>172</v>
      </c>
      <c r="E189" s="11" t="s">
        <v>2</v>
      </c>
      <c r="F189" s="11" t="s">
        <v>209</v>
      </c>
      <c r="G189" s="11" t="s">
        <v>192</v>
      </c>
      <c r="H189" s="11" t="s">
        <v>169</v>
      </c>
      <c r="I189" s="11" t="s">
        <v>210</v>
      </c>
      <c r="J189" s="41" t="s">
        <v>301</v>
      </c>
      <c r="K189" s="25">
        <f>K191+K190</f>
        <v>37871.800000000003</v>
      </c>
      <c r="L189" s="25">
        <f>L191+L190</f>
        <v>0</v>
      </c>
      <c r="M189" s="25">
        <f>M191+M190</f>
        <v>0</v>
      </c>
      <c r="N189" s="25">
        <f>N191+N190</f>
        <v>37871.800000000003</v>
      </c>
      <c r="O189" s="25">
        <f>O191+O190</f>
        <v>37871.800000000003</v>
      </c>
      <c r="P189" s="23">
        <f t="shared" si="6"/>
        <v>100</v>
      </c>
    </row>
    <row r="190" spans="1:16" s="15" customFormat="1" ht="187.5" customHeight="1">
      <c r="A190" s="1">
        <v>167</v>
      </c>
      <c r="B190" s="11" t="s">
        <v>157</v>
      </c>
      <c r="C190" s="11" t="s">
        <v>207</v>
      </c>
      <c r="D190" s="11" t="s">
        <v>172</v>
      </c>
      <c r="E190" s="11" t="s">
        <v>2</v>
      </c>
      <c r="F190" s="11" t="s">
        <v>209</v>
      </c>
      <c r="G190" s="11" t="s">
        <v>192</v>
      </c>
      <c r="H190" s="11" t="s">
        <v>303</v>
      </c>
      <c r="I190" s="11" t="s">
        <v>210</v>
      </c>
      <c r="J190" s="40" t="s">
        <v>1</v>
      </c>
      <c r="K190" s="25">
        <v>19561</v>
      </c>
      <c r="L190" s="25"/>
      <c r="M190" s="25"/>
      <c r="N190" s="25">
        <v>19561</v>
      </c>
      <c r="O190" s="25">
        <v>19561</v>
      </c>
      <c r="P190" s="23">
        <f t="shared" si="6"/>
        <v>100</v>
      </c>
    </row>
    <row r="191" spans="1:16" s="15" customFormat="1" ht="193.5" customHeight="1">
      <c r="A191" s="1">
        <v>168</v>
      </c>
      <c r="B191" s="11" t="s">
        <v>157</v>
      </c>
      <c r="C191" s="11" t="s">
        <v>207</v>
      </c>
      <c r="D191" s="11" t="s">
        <v>172</v>
      </c>
      <c r="E191" s="11" t="s">
        <v>2</v>
      </c>
      <c r="F191" s="11" t="s">
        <v>209</v>
      </c>
      <c r="G191" s="11" t="s">
        <v>192</v>
      </c>
      <c r="H191" s="11" t="s">
        <v>300</v>
      </c>
      <c r="I191" s="11" t="s">
        <v>210</v>
      </c>
      <c r="J191" s="40" t="s">
        <v>4</v>
      </c>
      <c r="K191" s="25">
        <v>18310.8</v>
      </c>
      <c r="L191" s="27"/>
      <c r="M191" s="27"/>
      <c r="N191" s="25">
        <v>18310.8</v>
      </c>
      <c r="O191" s="27">
        <v>18310.8</v>
      </c>
      <c r="P191" s="23">
        <f t="shared" si="6"/>
        <v>100</v>
      </c>
    </row>
    <row r="192" spans="1:16" ht="15" customHeight="1">
      <c r="A192" s="1">
        <v>169</v>
      </c>
      <c r="B192" s="16" t="s">
        <v>167</v>
      </c>
      <c r="C192" s="16" t="s">
        <v>207</v>
      </c>
      <c r="D192" s="16" t="s">
        <v>172</v>
      </c>
      <c r="E192" s="16" t="s">
        <v>20</v>
      </c>
      <c r="F192" s="16" t="s">
        <v>167</v>
      </c>
      <c r="G192" s="16" t="s">
        <v>168</v>
      </c>
      <c r="H192" s="16" t="s">
        <v>169</v>
      </c>
      <c r="I192" s="16" t="s">
        <v>210</v>
      </c>
      <c r="J192" s="55" t="s">
        <v>266</v>
      </c>
      <c r="K192" s="26">
        <f>K193+K195</f>
        <v>52562</v>
      </c>
      <c r="L192" s="26">
        <f>L193+L195</f>
        <v>0</v>
      </c>
      <c r="M192" s="26">
        <f>M193+M195</f>
        <v>0</v>
      </c>
      <c r="N192" s="26">
        <f>N193+N195</f>
        <v>52562</v>
      </c>
      <c r="O192" s="26">
        <f>O193+O195</f>
        <v>52562</v>
      </c>
      <c r="P192" s="71">
        <f t="shared" si="6"/>
        <v>100</v>
      </c>
    </row>
    <row r="193" spans="1:16" ht="51.75" customHeight="1">
      <c r="A193" s="1">
        <v>170</v>
      </c>
      <c r="B193" s="11" t="s">
        <v>167</v>
      </c>
      <c r="C193" s="11" t="s">
        <v>207</v>
      </c>
      <c r="D193" s="11" t="s">
        <v>172</v>
      </c>
      <c r="E193" s="11" t="s">
        <v>20</v>
      </c>
      <c r="F193" s="11" t="s">
        <v>268</v>
      </c>
      <c r="G193" s="11" t="s">
        <v>168</v>
      </c>
      <c r="H193" s="11" t="s">
        <v>169</v>
      </c>
      <c r="I193" s="11" t="s">
        <v>210</v>
      </c>
      <c r="J193" s="2" t="s">
        <v>267</v>
      </c>
      <c r="K193" s="25">
        <f>K194</f>
        <v>15530.9</v>
      </c>
      <c r="L193" s="25">
        <f>L194</f>
        <v>0</v>
      </c>
      <c r="M193" s="25">
        <f>M194</f>
        <v>0</v>
      </c>
      <c r="N193" s="25">
        <f>N194</f>
        <v>15530.9</v>
      </c>
      <c r="O193" s="25">
        <f>O194</f>
        <v>15530.9</v>
      </c>
      <c r="P193" s="23">
        <f t="shared" si="6"/>
        <v>100</v>
      </c>
    </row>
    <row r="194" spans="1:16" ht="54" customHeight="1">
      <c r="A194" s="1">
        <v>171</v>
      </c>
      <c r="B194" s="11" t="s">
        <v>157</v>
      </c>
      <c r="C194" s="11" t="s">
        <v>207</v>
      </c>
      <c r="D194" s="11" t="s">
        <v>172</v>
      </c>
      <c r="E194" s="11" t="s">
        <v>20</v>
      </c>
      <c r="F194" s="11" t="s">
        <v>268</v>
      </c>
      <c r="G194" s="11" t="s">
        <v>192</v>
      </c>
      <c r="H194" s="11" t="s">
        <v>169</v>
      </c>
      <c r="I194" s="11" t="s">
        <v>210</v>
      </c>
      <c r="J194" s="2" t="s">
        <v>269</v>
      </c>
      <c r="K194" s="25">
        <v>15530.9</v>
      </c>
      <c r="L194" s="27"/>
      <c r="M194" s="27"/>
      <c r="N194" s="25">
        <v>15530.9</v>
      </c>
      <c r="O194" s="27">
        <v>15530.9</v>
      </c>
      <c r="P194" s="23">
        <f t="shared" si="6"/>
        <v>100</v>
      </c>
    </row>
    <row r="195" spans="1:16" ht="25.5" customHeight="1">
      <c r="A195" s="1">
        <v>172</v>
      </c>
      <c r="B195" s="11" t="s">
        <v>167</v>
      </c>
      <c r="C195" s="11" t="s">
        <v>207</v>
      </c>
      <c r="D195" s="11" t="s">
        <v>172</v>
      </c>
      <c r="E195" s="11" t="s">
        <v>61</v>
      </c>
      <c r="F195" s="11" t="s">
        <v>209</v>
      </c>
      <c r="G195" s="11" t="s">
        <v>168</v>
      </c>
      <c r="H195" s="11" t="s">
        <v>169</v>
      </c>
      <c r="I195" s="11" t="s">
        <v>210</v>
      </c>
      <c r="J195" s="2" t="s">
        <v>62</v>
      </c>
      <c r="K195" s="25">
        <f>K196</f>
        <v>37031.1</v>
      </c>
      <c r="L195" s="25">
        <f>L196</f>
        <v>0</v>
      </c>
      <c r="M195" s="25">
        <f>M196</f>
        <v>0</v>
      </c>
      <c r="N195" s="25">
        <f>N196</f>
        <v>37031.1</v>
      </c>
      <c r="O195" s="25">
        <f>O196</f>
        <v>37031.1</v>
      </c>
      <c r="P195" s="23">
        <f t="shared" si="6"/>
        <v>100</v>
      </c>
    </row>
    <row r="196" spans="1:16" ht="32.25" customHeight="1">
      <c r="A196" s="1">
        <v>173</v>
      </c>
      <c r="B196" s="11" t="s">
        <v>167</v>
      </c>
      <c r="C196" s="11" t="s">
        <v>207</v>
      </c>
      <c r="D196" s="11" t="s">
        <v>172</v>
      </c>
      <c r="E196" s="11" t="s">
        <v>61</v>
      </c>
      <c r="F196" s="11" t="s">
        <v>209</v>
      </c>
      <c r="G196" s="11" t="s">
        <v>192</v>
      </c>
      <c r="H196" s="11" t="s">
        <v>169</v>
      </c>
      <c r="I196" s="11" t="s">
        <v>210</v>
      </c>
      <c r="J196" s="2" t="s">
        <v>63</v>
      </c>
      <c r="K196" s="25">
        <f>K197+K198+K199+K200</f>
        <v>37031.1</v>
      </c>
      <c r="L196" s="25">
        <f>L197+L198+L199+L200</f>
        <v>0</v>
      </c>
      <c r="M196" s="25">
        <f>M197+M198+M199+M200</f>
        <v>0</v>
      </c>
      <c r="N196" s="25">
        <f>N197+N198+N199+N200</f>
        <v>37031.1</v>
      </c>
      <c r="O196" s="25">
        <f>O197+O198+O199+O200</f>
        <v>37031.1</v>
      </c>
      <c r="P196" s="23">
        <f t="shared" si="6"/>
        <v>100</v>
      </c>
    </row>
    <row r="197" spans="1:16" ht="30.75" customHeight="1">
      <c r="A197" s="1">
        <v>174</v>
      </c>
      <c r="B197" s="11" t="s">
        <v>157</v>
      </c>
      <c r="C197" s="11" t="s">
        <v>207</v>
      </c>
      <c r="D197" s="11" t="s">
        <v>172</v>
      </c>
      <c r="E197" s="11" t="s">
        <v>61</v>
      </c>
      <c r="F197" s="11" t="s">
        <v>209</v>
      </c>
      <c r="G197" s="11" t="s">
        <v>192</v>
      </c>
      <c r="H197" s="11" t="s">
        <v>68</v>
      </c>
      <c r="I197" s="11" t="s">
        <v>210</v>
      </c>
      <c r="J197" s="56" t="s">
        <v>60</v>
      </c>
      <c r="K197" s="25">
        <v>2900</v>
      </c>
      <c r="L197" s="27"/>
      <c r="M197" s="27"/>
      <c r="N197" s="25">
        <v>2900</v>
      </c>
      <c r="O197" s="25">
        <v>2900</v>
      </c>
      <c r="P197" s="23">
        <f t="shared" si="6"/>
        <v>100</v>
      </c>
    </row>
    <row r="198" spans="1:16" ht="88.5" customHeight="1">
      <c r="A198" s="1">
        <v>175</v>
      </c>
      <c r="B198" s="11" t="s">
        <v>157</v>
      </c>
      <c r="C198" s="11" t="s">
        <v>207</v>
      </c>
      <c r="D198" s="11" t="s">
        <v>172</v>
      </c>
      <c r="E198" s="11" t="s">
        <v>61</v>
      </c>
      <c r="F198" s="11" t="s">
        <v>209</v>
      </c>
      <c r="G198" s="11" t="s">
        <v>192</v>
      </c>
      <c r="H198" s="11" t="s">
        <v>101</v>
      </c>
      <c r="I198" s="11" t="s">
        <v>210</v>
      </c>
      <c r="J198" s="57" t="s">
        <v>102</v>
      </c>
      <c r="K198" s="25">
        <v>28500</v>
      </c>
      <c r="L198" s="27"/>
      <c r="M198" s="27"/>
      <c r="N198" s="25">
        <v>28500</v>
      </c>
      <c r="O198" s="27">
        <v>28500</v>
      </c>
      <c r="P198" s="23">
        <f t="shared" si="6"/>
        <v>100</v>
      </c>
    </row>
    <row r="199" spans="1:16" ht="118.5" customHeight="1">
      <c r="A199" s="1">
        <v>176</v>
      </c>
      <c r="B199" s="11" t="s">
        <v>157</v>
      </c>
      <c r="C199" s="11" t="s">
        <v>207</v>
      </c>
      <c r="D199" s="11" t="s">
        <v>172</v>
      </c>
      <c r="E199" s="11" t="s">
        <v>61</v>
      </c>
      <c r="F199" s="11" t="s">
        <v>209</v>
      </c>
      <c r="G199" s="11" t="s">
        <v>192</v>
      </c>
      <c r="H199" s="11" t="s">
        <v>21</v>
      </c>
      <c r="I199" s="11" t="s">
        <v>210</v>
      </c>
      <c r="J199" s="67" t="s">
        <v>23</v>
      </c>
      <c r="K199" s="25">
        <v>2552</v>
      </c>
      <c r="L199" s="27"/>
      <c r="M199" s="27"/>
      <c r="N199" s="25">
        <v>2552</v>
      </c>
      <c r="O199" s="27">
        <v>2552</v>
      </c>
      <c r="P199" s="23">
        <f t="shared" si="6"/>
        <v>100</v>
      </c>
    </row>
    <row r="200" spans="1:16" ht="84" customHeight="1">
      <c r="A200" s="1">
        <v>177</v>
      </c>
      <c r="B200" s="11" t="s">
        <v>157</v>
      </c>
      <c r="C200" s="11" t="s">
        <v>207</v>
      </c>
      <c r="D200" s="11" t="s">
        <v>172</v>
      </c>
      <c r="E200" s="11" t="s">
        <v>61</v>
      </c>
      <c r="F200" s="11" t="s">
        <v>209</v>
      </c>
      <c r="G200" s="11" t="s">
        <v>192</v>
      </c>
      <c r="H200" s="11" t="s">
        <v>129</v>
      </c>
      <c r="I200" s="11" t="s">
        <v>210</v>
      </c>
      <c r="J200" s="64" t="s">
        <v>130</v>
      </c>
      <c r="K200" s="25">
        <v>3079.1</v>
      </c>
      <c r="L200" s="27"/>
      <c r="M200" s="27"/>
      <c r="N200" s="25">
        <v>3079.1</v>
      </c>
      <c r="O200" s="27">
        <v>3079.1</v>
      </c>
      <c r="P200" s="23">
        <f t="shared" si="6"/>
        <v>100</v>
      </c>
    </row>
    <row r="201" spans="1:16" ht="18" customHeight="1">
      <c r="A201" s="1">
        <v>178</v>
      </c>
      <c r="B201" s="16" t="s">
        <v>167</v>
      </c>
      <c r="C201" s="16" t="s">
        <v>207</v>
      </c>
      <c r="D201" s="16" t="s">
        <v>195</v>
      </c>
      <c r="E201" s="16" t="s">
        <v>168</v>
      </c>
      <c r="F201" s="16" t="s">
        <v>167</v>
      </c>
      <c r="G201" s="16" t="s">
        <v>168</v>
      </c>
      <c r="H201" s="16" t="s">
        <v>169</v>
      </c>
      <c r="I201" s="16" t="s">
        <v>291</v>
      </c>
      <c r="J201" s="42" t="s">
        <v>262</v>
      </c>
      <c r="K201" s="26">
        <f t="shared" ref="K201:O202" si="7">K202</f>
        <v>0</v>
      </c>
      <c r="L201" s="26">
        <f t="shared" si="7"/>
        <v>0</v>
      </c>
      <c r="M201" s="26">
        <f t="shared" si="7"/>
        <v>0</v>
      </c>
      <c r="N201" s="26">
        <f t="shared" si="7"/>
        <v>0</v>
      </c>
      <c r="O201" s="26">
        <f t="shared" si="7"/>
        <v>0</v>
      </c>
      <c r="P201" s="23"/>
    </row>
    <row r="202" spans="1:16" ht="27.75" customHeight="1">
      <c r="A202" s="1">
        <v>179</v>
      </c>
      <c r="B202" s="11" t="s">
        <v>157</v>
      </c>
      <c r="C202" s="11" t="s">
        <v>207</v>
      </c>
      <c r="D202" s="11" t="s">
        <v>195</v>
      </c>
      <c r="E202" s="11" t="s">
        <v>192</v>
      </c>
      <c r="F202" s="11" t="s">
        <v>167</v>
      </c>
      <c r="G202" s="11" t="s">
        <v>192</v>
      </c>
      <c r="H202" s="11" t="s">
        <v>169</v>
      </c>
      <c r="I202" s="11" t="s">
        <v>291</v>
      </c>
      <c r="J202" s="2" t="s">
        <v>263</v>
      </c>
      <c r="K202" s="25">
        <f t="shared" si="7"/>
        <v>0</v>
      </c>
      <c r="L202" s="25">
        <f t="shared" si="7"/>
        <v>0</v>
      </c>
      <c r="M202" s="25">
        <f t="shared" si="7"/>
        <v>0</v>
      </c>
      <c r="N202" s="25">
        <f t="shared" si="7"/>
        <v>0</v>
      </c>
      <c r="O202" s="25">
        <f t="shared" si="7"/>
        <v>0</v>
      </c>
      <c r="P202" s="23"/>
    </row>
    <row r="203" spans="1:16" ht="27.75" customHeight="1">
      <c r="A203" s="1">
        <v>180</v>
      </c>
      <c r="B203" s="11" t="s">
        <v>157</v>
      </c>
      <c r="C203" s="11" t="s">
        <v>207</v>
      </c>
      <c r="D203" s="11" t="s">
        <v>195</v>
      </c>
      <c r="E203" s="11" t="s">
        <v>192</v>
      </c>
      <c r="F203" s="11" t="s">
        <v>199</v>
      </c>
      <c r="G203" s="11" t="s">
        <v>192</v>
      </c>
      <c r="H203" s="11" t="s">
        <v>169</v>
      </c>
      <c r="I203" s="11" t="s">
        <v>291</v>
      </c>
      <c r="J203" s="19" t="s">
        <v>263</v>
      </c>
      <c r="K203" s="25">
        <v>0</v>
      </c>
      <c r="L203" s="27"/>
      <c r="M203" s="27"/>
      <c r="N203" s="25">
        <v>0</v>
      </c>
      <c r="O203" s="27">
        <v>0</v>
      </c>
      <c r="P203" s="23"/>
    </row>
    <row r="204" spans="1:16" ht="27.75" customHeight="1">
      <c r="A204" s="1">
        <v>181</v>
      </c>
      <c r="B204" s="16" t="s">
        <v>167</v>
      </c>
      <c r="C204" s="16" t="s">
        <v>207</v>
      </c>
      <c r="D204" s="16" t="s">
        <v>65</v>
      </c>
      <c r="E204" s="16" t="s">
        <v>168</v>
      </c>
      <c r="F204" s="16" t="s">
        <v>167</v>
      </c>
      <c r="G204" s="16" t="s">
        <v>168</v>
      </c>
      <c r="H204" s="16" t="s">
        <v>169</v>
      </c>
      <c r="I204" s="16" t="s">
        <v>167</v>
      </c>
      <c r="J204" s="60" t="s">
        <v>67</v>
      </c>
      <c r="K204" s="26">
        <f t="shared" ref="K204:O205" si="8">K205</f>
        <v>-949.5</v>
      </c>
      <c r="L204" s="26">
        <f t="shared" si="8"/>
        <v>0</v>
      </c>
      <c r="M204" s="26">
        <f t="shared" si="8"/>
        <v>0</v>
      </c>
      <c r="N204" s="26">
        <f t="shared" si="8"/>
        <v>-949.5</v>
      </c>
      <c r="O204" s="26">
        <f t="shared" si="8"/>
        <v>-949.4</v>
      </c>
      <c r="P204" s="71">
        <f t="shared" si="6"/>
        <v>99.989468141126906</v>
      </c>
    </row>
    <row r="205" spans="1:16" ht="33" customHeight="1">
      <c r="A205" s="1">
        <v>182</v>
      </c>
      <c r="B205" s="11" t="s">
        <v>167</v>
      </c>
      <c r="C205" s="11" t="s">
        <v>207</v>
      </c>
      <c r="D205" s="11" t="s">
        <v>65</v>
      </c>
      <c r="E205" s="11" t="s">
        <v>66</v>
      </c>
      <c r="F205" s="11" t="s">
        <v>173</v>
      </c>
      <c r="G205" s="11" t="s">
        <v>168</v>
      </c>
      <c r="H205" s="11" t="s">
        <v>169</v>
      </c>
      <c r="I205" s="11" t="s">
        <v>210</v>
      </c>
      <c r="J205" s="36" t="s">
        <v>67</v>
      </c>
      <c r="K205" s="25">
        <f t="shared" si="8"/>
        <v>-949.5</v>
      </c>
      <c r="L205" s="25">
        <f t="shared" si="8"/>
        <v>0</v>
      </c>
      <c r="M205" s="25">
        <f t="shared" si="8"/>
        <v>0</v>
      </c>
      <c r="N205" s="25">
        <f t="shared" si="8"/>
        <v>-949.5</v>
      </c>
      <c r="O205" s="25">
        <f t="shared" si="8"/>
        <v>-949.4</v>
      </c>
      <c r="P205" s="23">
        <f t="shared" si="6"/>
        <v>99.989468141126906</v>
      </c>
    </row>
    <row r="206" spans="1:16" ht="43.5" customHeight="1">
      <c r="A206" s="1">
        <v>183</v>
      </c>
      <c r="B206" s="11" t="s">
        <v>157</v>
      </c>
      <c r="C206" s="11" t="s">
        <v>207</v>
      </c>
      <c r="D206" s="11" t="s">
        <v>65</v>
      </c>
      <c r="E206" s="11" t="s">
        <v>66</v>
      </c>
      <c r="F206" s="11" t="s">
        <v>173</v>
      </c>
      <c r="G206" s="11" t="s">
        <v>192</v>
      </c>
      <c r="H206" s="11" t="s">
        <v>169</v>
      </c>
      <c r="I206" s="11" t="s">
        <v>210</v>
      </c>
      <c r="J206" s="58" t="s">
        <v>64</v>
      </c>
      <c r="K206" s="25">
        <v>-949.5</v>
      </c>
      <c r="L206" s="27"/>
      <c r="M206" s="27"/>
      <c r="N206" s="25">
        <v>-949.5</v>
      </c>
      <c r="O206" s="27">
        <v>-949.4</v>
      </c>
      <c r="P206" s="23">
        <f t="shared" si="6"/>
        <v>99.989468141126906</v>
      </c>
    </row>
    <row r="207" spans="1:16" ht="15.75" customHeight="1">
      <c r="A207" s="91"/>
      <c r="B207" s="92"/>
      <c r="C207" s="92"/>
      <c r="D207" s="92"/>
      <c r="E207" s="92"/>
      <c r="F207" s="92"/>
      <c r="G207" s="92"/>
      <c r="H207" s="92"/>
      <c r="I207" s="92"/>
      <c r="J207" s="93"/>
      <c r="K207" s="28">
        <f>K24+K116</f>
        <v>693836.5</v>
      </c>
      <c r="L207" s="28" t="e">
        <f>L24+L116</f>
        <v>#REF!</v>
      </c>
      <c r="M207" s="28" t="e">
        <f>M24+M116</f>
        <v>#REF!</v>
      </c>
      <c r="N207" s="28">
        <f>N24+N116</f>
        <v>694139</v>
      </c>
      <c r="O207" s="28">
        <f>O24+O116</f>
        <v>683729.5</v>
      </c>
      <c r="P207" s="71">
        <f t="shared" si="6"/>
        <v>98.500372403798082</v>
      </c>
    </row>
    <row r="208" spans="1:16" ht="90.75" customHeight="1">
      <c r="A208" s="10"/>
      <c r="B208" s="7"/>
      <c r="C208" s="7"/>
      <c r="D208" s="7"/>
      <c r="E208" s="7"/>
      <c r="F208" s="7"/>
      <c r="G208" s="7"/>
      <c r="H208" s="7"/>
      <c r="I208" s="7"/>
      <c r="J208" s="59"/>
    </row>
    <row r="209" spans="1:10" ht="33" customHeight="1">
      <c r="A209" s="10"/>
      <c r="J209" s="9"/>
    </row>
    <row r="210" spans="1:10" ht="31.5" customHeight="1">
      <c r="A210" s="10"/>
    </row>
    <row r="211" spans="1:10" ht="23.25" customHeight="1">
      <c r="A211" s="10"/>
    </row>
    <row r="212" spans="1:10" ht="39.75" customHeight="1">
      <c r="A212" s="10"/>
    </row>
    <row r="213" spans="1:10" ht="52.5" customHeight="1">
      <c r="A213" s="10"/>
    </row>
    <row r="214" spans="1:10" ht="60" customHeight="1">
      <c r="A214" s="8"/>
    </row>
    <row r="215" spans="1:10" ht="59.25" customHeight="1">
      <c r="A215" s="7"/>
    </row>
    <row r="216" spans="1:10" ht="126.75" customHeight="1">
      <c r="A216" s="7"/>
    </row>
    <row r="217" spans="1:10" ht="115.5" customHeight="1">
      <c r="A217" s="7"/>
    </row>
    <row r="218" spans="1:10" ht="135.75" customHeight="1"/>
    <row r="219" spans="1:10" ht="179.25" customHeight="1"/>
    <row r="220" spans="1:10" ht="108.75" customHeight="1"/>
    <row r="221" spans="1:10" ht="91.5" customHeight="1"/>
    <row r="222" spans="1:10" ht="85.5" customHeight="1"/>
    <row r="223" spans="1:10" ht="54.75" customHeight="1"/>
    <row r="224" spans="1:10" ht="67.5" customHeight="1"/>
    <row r="225" ht="51" customHeight="1"/>
    <row r="226" ht="106.5" customHeight="1"/>
    <row r="227" ht="82.5" customHeight="1"/>
    <row r="228" ht="90.75" customHeight="1"/>
    <row r="229" ht="54" customHeight="1"/>
    <row r="230" ht="48.75" customHeight="1"/>
    <row r="231" ht="30" customHeight="1"/>
    <row r="232" ht="34.5" customHeight="1"/>
    <row r="233" ht="34.5" customHeight="1"/>
    <row r="234" ht="36" customHeight="1"/>
    <row r="237" ht="70.5" customHeight="1"/>
    <row r="238" ht="90" customHeight="1"/>
    <row r="240" ht="54.75" customHeight="1"/>
    <row r="241" ht="80.25" customHeight="1"/>
    <row r="242" ht="126.75" customHeight="1"/>
    <row r="243" ht="144.75" customHeight="1"/>
    <row r="244" ht="144.75" customHeight="1"/>
    <row r="245" ht="47.25" customHeight="1"/>
    <row r="248" ht="58.5" customHeight="1"/>
    <row r="249" ht="45.75" customHeight="1"/>
    <row r="252" ht="44.25" customHeight="1"/>
    <row r="253" ht="39.75" customHeight="1"/>
    <row r="254" ht="42" customHeight="1"/>
    <row r="255" ht="45" customHeight="1"/>
    <row r="257" ht="41.25" customHeight="1"/>
    <row r="258" ht="28.5" customHeight="1"/>
    <row r="259" ht="143.25" customHeight="1"/>
    <row r="260" ht="118.5" customHeight="1"/>
    <row r="261" ht="117.75" customHeight="1"/>
    <row r="262" ht="142.5" customHeight="1"/>
    <row r="263" ht="185.25" customHeight="1"/>
    <row r="264" ht="91.5" customHeight="1"/>
    <row r="265" ht="78.75" customHeight="1"/>
    <row r="266" ht="72.75" customHeight="1"/>
    <row r="267" ht="102.75" customHeight="1"/>
    <row r="268" ht="81.75" customHeight="1"/>
    <row r="269" ht="135" customHeight="1"/>
    <row r="270" ht="68.25" customHeight="1"/>
    <row r="271" ht="89.25" customHeight="1"/>
    <row r="272" ht="119.25" customHeight="1"/>
    <row r="273" ht="147" customHeight="1"/>
    <row r="274" ht="78.75" customHeight="1"/>
    <row r="275" ht="99" customHeight="1"/>
    <row r="277" ht="74.25" customHeight="1"/>
    <row r="279" ht="89.25" customHeight="1"/>
    <row r="280" ht="81" customHeight="1"/>
    <row r="281" ht="69" customHeight="1"/>
    <row r="282" ht="83.25" customHeight="1"/>
    <row r="283" ht="129" customHeight="1"/>
    <row r="284" ht="104.25" customHeight="1"/>
    <row r="285" ht="52.5" customHeight="1"/>
    <row r="286" ht="59.25" customHeight="1"/>
    <row r="287" ht="64.5" customHeight="1"/>
    <row r="288" ht="69" customHeight="1"/>
    <row r="289" ht="55.5" customHeight="1"/>
    <row r="290" ht="218.25" customHeight="1"/>
    <row r="291" ht="24.75" customHeight="1"/>
    <row r="295" ht="25.5" customHeight="1"/>
    <row r="296" ht="18" customHeight="1"/>
    <row r="297" ht="26.25" customHeight="1"/>
    <row r="298" ht="26.25" customHeight="1"/>
    <row r="299" ht="28.5" customHeight="1"/>
    <row r="300" ht="28.5" customHeight="1"/>
    <row r="301" ht="39.75" customHeight="1"/>
    <row r="302" ht="43.5" customHeight="1"/>
    <row r="303" ht="27.75" customHeight="1"/>
    <row r="304" ht="19.5" customHeight="1"/>
    <row r="305" ht="63.75" customHeight="1"/>
    <row r="306" ht="90" customHeight="1"/>
    <row r="307" ht="19.5" customHeight="1"/>
    <row r="308" ht="18" customHeight="1"/>
    <row r="309" ht="26.25" customHeight="1"/>
    <row r="310" ht="20.25" customHeight="1"/>
    <row r="311" ht="72.75" customHeight="1"/>
    <row r="312" ht="14.25" customHeight="1"/>
    <row r="313" ht="27.75" customHeight="1"/>
    <row r="314" ht="41.25" customHeight="1"/>
    <row r="315" ht="18.75" customHeight="1"/>
    <row r="316" ht="24" customHeight="1"/>
    <row r="317" ht="19.5" customHeight="1"/>
    <row r="318" ht="123.75" customHeight="1"/>
    <row r="319" ht="120.75" customHeight="1"/>
    <row r="320" ht="91.5" customHeight="1"/>
    <row r="323" ht="210.75" customHeight="1"/>
    <row r="326" ht="67.5" customHeight="1"/>
    <row r="328" ht="19.5" customHeight="1"/>
    <row r="332" ht="17.25" customHeight="1"/>
  </sheetData>
  <mergeCells count="31">
    <mergeCell ref="K10:O10"/>
    <mergeCell ref="K12:O12"/>
    <mergeCell ref="J11:O11"/>
    <mergeCell ref="A207:J207"/>
    <mergeCell ref="A19:A22"/>
    <mergeCell ref="E20:E22"/>
    <mergeCell ref="K19:K22"/>
    <mergeCell ref="D20:D22"/>
    <mergeCell ref="G20:G22"/>
    <mergeCell ref="F20:F22"/>
    <mergeCell ref="C20:C22"/>
    <mergeCell ref="K4:O4"/>
    <mergeCell ref="K7:O7"/>
    <mergeCell ref="P19:P22"/>
    <mergeCell ref="J15:O15"/>
    <mergeCell ref="B19:I19"/>
    <mergeCell ref="J19:J22"/>
    <mergeCell ref="I20:I22"/>
    <mergeCell ref="H20:H22"/>
    <mergeCell ref="A17:P17"/>
    <mergeCell ref="K13:O13"/>
    <mergeCell ref="A18:P18"/>
    <mergeCell ref="K5:O5"/>
    <mergeCell ref="K6:O6"/>
    <mergeCell ref="O19:O22"/>
    <mergeCell ref="N19:N22"/>
    <mergeCell ref="J14:O14"/>
    <mergeCell ref="A16:K16"/>
    <mergeCell ref="B20:B22"/>
    <mergeCell ref="K9:O9"/>
    <mergeCell ref="K8:O8"/>
  </mergeCells>
  <phoneticPr fontId="0" type="noConversion"/>
  <pageMargins left="0.59055118110236227" right="0.59055118110236227" top="0.78740157480314965" bottom="0.78740157480314965" header="0.15748031496062992" footer="0.23622047244094491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puma</cp:lastModifiedBy>
  <cp:lastPrinted>2018-05-30T07:03:29Z</cp:lastPrinted>
  <dcterms:created xsi:type="dcterms:W3CDTF">1996-10-08T23:32:33Z</dcterms:created>
  <dcterms:modified xsi:type="dcterms:W3CDTF">2018-05-30T07:04:28Z</dcterms:modified>
</cp:coreProperties>
</file>