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heckCompatibility="1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L240" i="3"/>
  <c r="M240"/>
  <c r="N240"/>
  <c r="O240"/>
  <c r="K240"/>
  <c r="L241"/>
  <c r="M241"/>
  <c r="N241"/>
  <c r="O241"/>
  <c r="K241"/>
  <c r="L242"/>
  <c r="M242"/>
  <c r="N242"/>
  <c r="O242"/>
  <c r="K242"/>
  <c r="L98"/>
  <c r="M98"/>
  <c r="N98"/>
  <c r="O98"/>
  <c r="L113"/>
  <c r="M113"/>
  <c r="N113"/>
  <c r="O113"/>
  <c r="K113"/>
  <c r="L99"/>
  <c r="M99"/>
  <c r="N99"/>
  <c r="O99"/>
  <c r="K99"/>
  <c r="L118"/>
  <c r="M118"/>
  <c r="N118"/>
  <c r="O118"/>
  <c r="K118"/>
  <c r="K117"/>
  <c r="L127"/>
  <c r="M127"/>
  <c r="N127"/>
  <c r="O127"/>
  <c r="K127"/>
  <c r="L110"/>
  <c r="M110"/>
  <c r="N110"/>
  <c r="O110"/>
  <c r="K110"/>
  <c r="L88"/>
  <c r="M88"/>
  <c r="N88"/>
  <c r="O88"/>
  <c r="K88"/>
  <c r="L89"/>
  <c r="M89"/>
  <c r="N89"/>
  <c r="O89"/>
  <c r="K89"/>
  <c r="L90"/>
  <c r="M90"/>
  <c r="N90"/>
  <c r="O90"/>
  <c r="K90"/>
  <c r="L92" l="1"/>
  <c r="M92"/>
  <c r="N92"/>
  <c r="O92"/>
  <c r="K92"/>
  <c r="L93"/>
  <c r="M93"/>
  <c r="N93"/>
  <c r="O93"/>
  <c r="K93"/>
  <c r="L95"/>
  <c r="M95"/>
  <c r="N95"/>
  <c r="O95"/>
  <c r="K95"/>
  <c r="L85"/>
  <c r="M85"/>
  <c r="N85"/>
  <c r="O85"/>
  <c r="K85"/>
  <c r="L59"/>
  <c r="M59"/>
  <c r="N59"/>
  <c r="O59"/>
  <c r="L67"/>
  <c r="M67"/>
  <c r="N67"/>
  <c r="O67"/>
  <c r="L68"/>
  <c r="M68"/>
  <c r="N68"/>
  <c r="O68"/>
  <c r="K67"/>
  <c r="K68"/>
  <c r="L226"/>
  <c r="M226"/>
  <c r="N226"/>
  <c r="O226"/>
  <c r="K226"/>
  <c r="L219"/>
  <c r="M219"/>
  <c r="N219"/>
  <c r="O219"/>
  <c r="K219"/>
  <c r="L213"/>
  <c r="M213"/>
  <c r="N213"/>
  <c r="O213"/>
  <c r="K213"/>
  <c r="L164"/>
  <c r="M164"/>
  <c r="N164"/>
  <c r="O164"/>
  <c r="K164"/>
  <c r="L252" l="1"/>
  <c r="L251" s="1"/>
  <c r="M252"/>
  <c r="M251" s="1"/>
  <c r="N252"/>
  <c r="N251" s="1"/>
  <c r="O252"/>
  <c r="O251" s="1"/>
  <c r="K252"/>
  <c r="K251" s="1"/>
  <c r="L248"/>
  <c r="M248"/>
  <c r="N248"/>
  <c r="O248"/>
  <c r="K248"/>
  <c r="L138"/>
  <c r="L137" s="1"/>
  <c r="M138"/>
  <c r="M137" s="1"/>
  <c r="N138"/>
  <c r="N137" s="1"/>
  <c r="O138"/>
  <c r="O137" s="1"/>
  <c r="K138"/>
  <c r="K137" s="1"/>
  <c r="L123"/>
  <c r="L122" s="1"/>
  <c r="M123"/>
  <c r="M122" s="1"/>
  <c r="N123"/>
  <c r="N122" s="1"/>
  <c r="O123"/>
  <c r="O122" s="1"/>
  <c r="K123"/>
  <c r="K122" s="1"/>
  <c r="L117"/>
  <c r="M117"/>
  <c r="N117"/>
  <c r="O117"/>
  <c r="L103"/>
  <c r="L102" s="1"/>
  <c r="M103"/>
  <c r="M102" s="1"/>
  <c r="N103"/>
  <c r="N102" s="1"/>
  <c r="O103"/>
  <c r="O102" s="1"/>
  <c r="K103"/>
  <c r="K102" s="1"/>
  <c r="N246" l="1"/>
  <c r="N245" s="1"/>
  <c r="N247"/>
  <c r="O247"/>
  <c r="O246"/>
  <c r="O245" s="1"/>
  <c r="K246"/>
  <c r="K245" s="1"/>
  <c r="K247"/>
  <c r="L246"/>
  <c r="L245" s="1"/>
  <c r="L247"/>
  <c r="M246"/>
  <c r="M245" s="1"/>
  <c r="M247"/>
  <c r="L225"/>
  <c r="M225"/>
  <c r="N225"/>
  <c r="K225"/>
  <c r="L221"/>
  <c r="M221"/>
  <c r="N221"/>
  <c r="O221"/>
  <c r="K221"/>
  <c r="L223"/>
  <c r="M223"/>
  <c r="N223"/>
  <c r="O223"/>
  <c r="K223"/>
  <c r="O225"/>
  <c r="L163"/>
  <c r="M163"/>
  <c r="N163"/>
  <c r="O163"/>
  <c r="L161"/>
  <c r="M161"/>
  <c r="N161"/>
  <c r="O161"/>
  <c r="K161"/>
  <c r="L157"/>
  <c r="M157"/>
  <c r="N157"/>
  <c r="O157"/>
  <c r="K157"/>
  <c r="K149"/>
  <c r="L149"/>
  <c r="M149"/>
  <c r="N149"/>
  <c r="O149"/>
  <c r="L73" l="1"/>
  <c r="M73"/>
  <c r="N73"/>
  <c r="O73"/>
  <c r="L39"/>
  <c r="M39"/>
  <c r="N39"/>
  <c r="O39"/>
  <c r="K39"/>
  <c r="L115" l="1"/>
  <c r="M115"/>
  <c r="N115"/>
  <c r="O115"/>
  <c r="K115"/>
  <c r="L135"/>
  <c r="L134" s="1"/>
  <c r="M135"/>
  <c r="M134" s="1"/>
  <c r="N135"/>
  <c r="N134" s="1"/>
  <c r="O135"/>
  <c r="O134" s="1"/>
  <c r="K135"/>
  <c r="K134" s="1"/>
  <c r="L126"/>
  <c r="M126"/>
  <c r="N126"/>
  <c r="O126"/>
  <c r="K126"/>
  <c r="L78"/>
  <c r="M78"/>
  <c r="N78"/>
  <c r="O78"/>
  <c r="K78"/>
  <c r="L83"/>
  <c r="L82" s="1"/>
  <c r="M83"/>
  <c r="M82" s="1"/>
  <c r="N83"/>
  <c r="N82" s="1"/>
  <c r="O83"/>
  <c r="O82" s="1"/>
  <c r="K83"/>
  <c r="N81" l="1"/>
  <c r="K82"/>
  <c r="K81" s="1"/>
  <c r="M81"/>
  <c r="O81"/>
  <c r="L81"/>
  <c r="L153" l="1"/>
  <c r="M153"/>
  <c r="N153"/>
  <c r="O153"/>
  <c r="K153"/>
  <c r="L148"/>
  <c r="M148"/>
  <c r="N148"/>
  <c r="O148"/>
  <c r="K148"/>
  <c r="L159" l="1"/>
  <c r="M159"/>
  <c r="N159"/>
  <c r="O159"/>
  <c r="K159"/>
  <c r="L108"/>
  <c r="M108"/>
  <c r="N108"/>
  <c r="O108"/>
  <c r="K108"/>
  <c r="L106"/>
  <c r="M106"/>
  <c r="N106"/>
  <c r="O106"/>
  <c r="K106"/>
  <c r="K98" s="1"/>
  <c r="L76"/>
  <c r="L75" s="1"/>
  <c r="M76"/>
  <c r="M75" s="1"/>
  <c r="N76"/>
  <c r="N75" s="1"/>
  <c r="O76"/>
  <c r="O75" s="1"/>
  <c r="K76"/>
  <c r="L185"/>
  <c r="L184" s="1"/>
  <c r="M185"/>
  <c r="M184" s="1"/>
  <c r="N185"/>
  <c r="N184" s="1"/>
  <c r="O185"/>
  <c r="O184" s="1"/>
  <c r="K185"/>
  <c r="L155"/>
  <c r="L152" s="1"/>
  <c r="M155"/>
  <c r="N155"/>
  <c r="O155"/>
  <c r="O152" s="1"/>
  <c r="K155"/>
  <c r="L132"/>
  <c r="L131" s="1"/>
  <c r="M132"/>
  <c r="M131" s="1"/>
  <c r="N132"/>
  <c r="N131" s="1"/>
  <c r="O132"/>
  <c r="O131" s="1"/>
  <c r="K132"/>
  <c r="K131" s="1"/>
  <c r="K73"/>
  <c r="L54"/>
  <c r="M54"/>
  <c r="N54"/>
  <c r="O54"/>
  <c r="K54"/>
  <c r="K212"/>
  <c r="K211" s="1"/>
  <c r="L212"/>
  <c r="L211" s="1"/>
  <c r="M212"/>
  <c r="M211" s="1"/>
  <c r="N212"/>
  <c r="N211" s="1"/>
  <c r="O212"/>
  <c r="O211" s="1"/>
  <c r="K63"/>
  <c r="N63"/>
  <c r="O63"/>
  <c r="N152" l="1"/>
  <c r="M152"/>
  <c r="O97"/>
  <c r="O34" s="1"/>
  <c r="K97"/>
  <c r="L97"/>
  <c r="L34" s="1"/>
  <c r="M97"/>
  <c r="M34" s="1"/>
  <c r="N97"/>
  <c r="N34" s="1"/>
  <c r="L146"/>
  <c r="M146"/>
  <c r="N146"/>
  <c r="L52"/>
  <c r="M52"/>
  <c r="N52"/>
  <c r="O52"/>
  <c r="K52"/>
  <c r="O146"/>
  <c r="K146"/>
  <c r="L63" l="1"/>
  <c r="M63"/>
  <c r="L66"/>
  <c r="L65" s="1"/>
  <c r="M66"/>
  <c r="M65" s="1"/>
  <c r="N65"/>
  <c r="O65"/>
  <c r="N61"/>
  <c r="O61"/>
  <c r="L48"/>
  <c r="M48"/>
  <c r="N48"/>
  <c r="O48"/>
  <c r="K48"/>
  <c r="L50"/>
  <c r="M50"/>
  <c r="N50"/>
  <c r="O50"/>
  <c r="K50"/>
  <c r="N47" l="1"/>
  <c r="N46" s="1"/>
  <c r="K47"/>
  <c r="K46" s="1"/>
  <c r="O47"/>
  <c r="O46" s="1"/>
  <c r="L47"/>
  <c r="L46" s="1"/>
  <c r="M47"/>
  <c r="M46" s="1"/>
  <c r="K163" l="1"/>
  <c r="K152" s="1"/>
  <c r="L61"/>
  <c r="M61"/>
  <c r="K61"/>
  <c r="K65"/>
  <c r="K184"/>
  <c r="K75"/>
  <c r="L205"/>
  <c r="M205"/>
  <c r="N205"/>
  <c r="O205"/>
  <c r="K205"/>
  <c r="L209"/>
  <c r="M209"/>
  <c r="N209"/>
  <c r="O209"/>
  <c r="K209"/>
  <c r="N56"/>
  <c r="O56"/>
  <c r="N57"/>
  <c r="O57"/>
  <c r="K57"/>
  <c r="L71"/>
  <c r="L70" s="1"/>
  <c r="M71"/>
  <c r="M70" s="1"/>
  <c r="N71"/>
  <c r="N70" s="1"/>
  <c r="O71"/>
  <c r="O70" s="1"/>
  <c r="K71"/>
  <c r="K70" s="1"/>
  <c r="K59" s="1"/>
  <c r="L207"/>
  <c r="M207"/>
  <c r="N207"/>
  <c r="O207"/>
  <c r="K207"/>
  <c r="K36"/>
  <c r="K35" s="1"/>
  <c r="K34" s="1"/>
  <c r="K56"/>
  <c r="L36"/>
  <c r="L144"/>
  <c r="L143" s="1"/>
  <c r="M36"/>
  <c r="M144"/>
  <c r="M143" s="1"/>
  <c r="N36"/>
  <c r="N144"/>
  <c r="N143" s="1"/>
  <c r="O36"/>
  <c r="O144"/>
  <c r="O143" s="1"/>
  <c r="K144"/>
  <c r="K143" s="1"/>
  <c r="K37"/>
  <c r="L37"/>
  <c r="M37"/>
  <c r="N37"/>
  <c r="O37"/>
  <c r="M57"/>
  <c r="L56"/>
  <c r="K183" l="1"/>
  <c r="K142" s="1"/>
  <c r="K141" s="1"/>
  <c r="N183"/>
  <c r="N142" s="1"/>
  <c r="N141" s="1"/>
  <c r="L183"/>
  <c r="L142" s="1"/>
  <c r="L141" s="1"/>
  <c r="O183"/>
  <c r="O142" s="1"/>
  <c r="O141" s="1"/>
  <c r="M183"/>
  <c r="M142" s="1"/>
  <c r="M141" s="1"/>
  <c r="L35"/>
  <c r="O35"/>
  <c r="N60"/>
  <c r="O60"/>
  <c r="M60"/>
  <c r="M35"/>
  <c r="N35"/>
  <c r="L60"/>
  <c r="K60"/>
  <c r="L57"/>
  <c r="M56"/>
  <c r="N256" l="1"/>
  <c r="L256" l="1"/>
  <c r="O256"/>
  <c r="M256"/>
  <c r="K256"/>
</calcChain>
</file>

<file path=xl/sharedStrings.xml><?xml version="1.0" encoding="utf-8"?>
<sst xmlns="http://schemas.openxmlformats.org/spreadsheetml/2006/main" count="1957" uniqueCount="384">
  <si>
    <t>районного Совета депутатов</t>
  </si>
  <si>
    <t xml:space="preserve">к Решению Новоселовского </t>
  </si>
  <si>
    <t>(тыс.рублей)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</si>
  <si>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</si>
  <si>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</si>
  <si>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</si>
  <si>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</si>
  <si>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</si>
  <si>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</si>
  <si>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</si>
  <si>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</si>
  <si>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</si>
  <si>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</si>
  <si>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</si>
  <si>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</si>
  <si>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</si>
  <si>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</si>
  <si>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</si>
  <si>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</si>
  <si>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</si>
  <si>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</si>
  <si>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</si>
  <si>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</si>
  <si>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</si>
  <si>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</si>
  <si>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</si>
  <si>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</si>
  <si>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</si>
  <si>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</si>
  <si>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</si>
  <si>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</si>
  <si>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</si>
  <si>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</si>
  <si>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</si>
  <si>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</si>
  <si>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</si>
  <si>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</si>
  <si>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</si>
  <si>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050</t>
  </si>
  <si>
    <t>030</t>
  </si>
  <si>
    <t>035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</si>
  <si>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</si>
  <si>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</si>
  <si>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</si>
  <si>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</si>
  <si>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</si>
  <si>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</si>
  <si>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</si>
  <si>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</si>
  <si>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</si>
  <si>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</si>
  <si>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</si>
  <si>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</si>
  <si>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</si>
  <si>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</si>
  <si>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</si>
  <si>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</si>
  <si>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</si>
  <si>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</si>
  <si>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</si>
  <si>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</si>
  <si>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</si>
  <si>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</si>
  <si>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</si>
  <si>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</si>
  <si>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</si>
  <si>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</si>
  <si>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</si>
  <si>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</si>
  <si>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</si>
  <si>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</si>
  <si>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</si>
  <si>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</si>
  <si>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</si>
  <si>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</si>
  <si>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</si>
  <si>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</si>
  <si>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</si>
  <si>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</si>
  <si>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</si>
  <si>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</si>
  <si>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</si>
  <si>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</si>
  <si>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</si>
  <si>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</si>
  <si>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</si>
  <si>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</si>
  <si>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</si>
  <si>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</si>
  <si>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</si>
  <si>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</si>
  <si>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</si>
  <si>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</si>
  <si>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</si>
  <si>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</si>
  <si>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</si>
  <si>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</si>
  <si>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</si>
  <si>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15</t>
  </si>
  <si>
    <t>002</t>
  </si>
  <si>
    <t>29</t>
  </si>
  <si>
    <t>7397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</si>
  <si>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</si>
  <si>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</si>
  <si>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</si>
  <si>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</si>
  <si>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</si>
  <si>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</si>
  <si>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</si>
  <si>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</si>
  <si>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7649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</si>
  <si>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</si>
  <si>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</si>
  <si>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</si>
  <si>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</si>
  <si>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</si>
  <si>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</si>
  <si>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</si>
  <si>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</si>
  <si>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</si>
  <si>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</si>
  <si>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</si>
  <si>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</si>
  <si>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</si>
  <si>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</si>
  <si>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</si>
  <si>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</si>
  <si>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</si>
  <si>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</si>
  <si>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</si>
  <si>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</si>
  <si>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</si>
  <si>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</si>
  <si>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</si>
  <si>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</si>
  <si>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</si>
  <si>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>Единый сельскохозяйственный налог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</si>
  <si>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</si>
  <si>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</si>
  <si>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</si>
  <si>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203</t>
  </si>
  <si>
    <t>200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</si>
  <si>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</si>
  <si>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</si>
  <si>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</si>
  <si>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</si>
  <si>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080</t>
  </si>
  <si>
    <t>7587</t>
  </si>
  <si>
    <t>439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</si>
  <si>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</si>
  <si>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</si>
  <si>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</si>
  <si>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193</t>
  </si>
  <si>
    <t>190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</si>
  <si>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</si>
  <si>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</si>
  <si>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</si>
  <si>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</si>
  <si>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</si>
  <si>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</si>
  <si>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</si>
  <si>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</si>
  <si>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</si>
  <si>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</si>
  <si>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</si>
  <si>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</si>
  <si>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</si>
  <si>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</si>
  <si>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</si>
  <si>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</si>
  <si>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</si>
  <si>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</si>
  <si>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бюджета) 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</si>
  <si>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</si>
  <si>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</si>
  <si>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</si>
  <si>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</si>
  <si>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 xml:space="preserve">Прочие субсидии бюджетам муниципальных районов (на поддержку деятельности муниципальных молодежных центров) 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</si>
  <si>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</si>
  <si>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</si>
  <si>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04</t>
  </si>
  <si>
    <t>Налог, взимаемый в связи с применением патентной системы налогообложения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</si>
  <si>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</si>
  <si>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</si>
  <si>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</si>
  <si>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</si>
  <si>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</si>
  <si>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</si>
  <si>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7607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</si>
  <si>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</si>
  <si>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</si>
  <si>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7846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</si>
  <si>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</si>
  <si>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</si>
  <si>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</si>
  <si>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</si>
  <si>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районного бюджета 2024 года</t>
  </si>
  <si>
    <t>006</t>
  </si>
  <si>
    <t>053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</si>
  <si>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</si>
  <si>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</si>
  <si>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</si>
  <si>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</si>
  <si>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</si>
  <si>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</si>
  <si>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</si>
  <si>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</si>
  <si>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</si>
  <si>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005</t>
  </si>
  <si>
    <t>031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</si>
  <si>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</si>
  <si>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</si>
  <si>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</si>
  <si>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</si>
  <si>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</si>
  <si>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</si>
  <si>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</si>
  <si>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</si>
  <si>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</si>
  <si>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 Кодексом Российской Федерации об административных правонарушениях</t>
  </si>
  <si>
    <t>Платежи в целях возмещения причиненного ущерба (убытков)</t>
  </si>
  <si>
    <t xml:space="preserve">Приложение </t>
  </si>
  <si>
    <t>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</si>
  <si>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</si>
  <si>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</si>
  <si>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079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</si>
  <si>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</si>
  <si>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</si>
  <si>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theme="1"/>
        <rFont val="Times New Roman"/>
        <family val="1"/>
        <charset val="204"/>
      </rPr>
      <t> </t>
    </r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</si>
  <si>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</si>
  <si>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</si>
  <si>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</si>
  <si>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13</t>
  </si>
  <si>
    <t>995</t>
  </si>
  <si>
    <t>065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</si>
  <si>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</si>
  <si>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</si>
  <si>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</si>
  <si>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</si>
  <si>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</si>
  <si>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990</t>
  </si>
  <si>
    <t>Прочие доходы от компенсации затрат бюджетов муниципальных районов</t>
  </si>
  <si>
    <t>032</t>
  </si>
  <si>
    <t>042</t>
  </si>
  <si>
    <t>Плата за размещение твердых коммунальных отходов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</si>
  <si>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</si>
  <si>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</si>
  <si>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</si>
  <si>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123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</si>
  <si>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</si>
  <si>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</si>
  <si>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</si>
  <si>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173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</si>
  <si>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</si>
  <si>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</si>
  <si>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</si>
  <si>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 xml:space="preserve">Доходы районного бюджета на 2024 год и плановый период 2025-2026 годов           </t>
  </si>
  <si>
    <t>Доходы районного бюджета 2025 года</t>
  </si>
  <si>
    <t xml:space="preserve">Доходы районного бюджета 2026 года 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</si>
  <si>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</si>
  <si>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</t>
    </r>
    <r>
      <rPr>
        <sz val="10"/>
        <color theme="1"/>
        <rFont val="Times New Roman"/>
        <family val="1"/>
        <charset val="204"/>
      </rPr>
      <t>статьями 227, 227.1 и 228 </t>
    </r>
    <r>
      <rPr>
        <sz val="10"/>
        <color rgb="FF22272F"/>
        <rFont val="Times New Roman"/>
        <family val="1"/>
        <charset val="204"/>
      </rPr>
      <t>Налогового кодекса Российской Федерации, а также доходов от долевого участия в организации, полученных в виде дивидендов</t>
    </r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</si>
  <si>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</si>
  <si>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</si>
  <si>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7582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</si>
  <si>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</si>
  <si>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0460</t>
  </si>
  <si>
    <t>7136</t>
  </si>
  <si>
    <t>8114</t>
  </si>
  <si>
    <t>8701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</si>
  <si>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созданию условий для организации досуга и обеспечению жителей сельского поселения услугами организаций культуры)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</si>
  <si>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утверждению краткосрочных планов реализации региональной программы капитального ремонта общего имущества в многоквартирных домах)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</si>
  <si>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внешнего муниципального контроля)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</si>
  <si>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выполнение топографической съемки канализационной сети с.Новоселово)</t>
  </si>
  <si>
    <t>2724</t>
  </si>
  <si>
    <t>Прочие дотации бюджетам муниципальных районов (на частичную компенсацию расходов на повышение оплаты труда работникам бюджетной сферы Красноярского края)</t>
  </si>
  <si>
    <t xml:space="preserve">от 15 декабря  2023  № 39-310-91р             </t>
  </si>
  <si>
    <t xml:space="preserve">                                                                                                                                                                  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</si>
  <si>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</si>
  <si>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</si>
  <si>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</si>
  <si>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</si>
  <si>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</si>
  <si>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</si>
  <si>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Субсидии бюджетам на реализацию мероприятий по модернизации школьных систем образования</t>
  </si>
  <si>
    <t>1521</t>
  </si>
  <si>
    <t>7583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</si>
  <si>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</si>
  <si>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45</t>
  </si>
  <si>
    <t>179</t>
  </si>
  <si>
    <t>303</t>
  </si>
  <si>
    <t>49</t>
  </si>
  <si>
    <t>0853</t>
  </si>
  <si>
    <t>7412</t>
  </si>
  <si>
    <t>7418</t>
  </si>
  <si>
    <t>7459</t>
  </si>
  <si>
    <t>7555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</si>
  <si>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</si>
  <si>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</si>
  <si>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</si>
  <si>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</si>
  <si>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</si>
  <si>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</si>
  <si>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</si>
  <si>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</si>
  <si>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</si>
  <si>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</si>
  <si>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</si>
  <si>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</si>
  <si>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</t>
  </si>
  <si>
    <t>015</t>
  </si>
  <si>
    <t>60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</si>
  <si>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</si>
  <si>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</si>
  <si>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</si>
  <si>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</si>
  <si>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</si>
  <si>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</si>
  <si>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</si>
  <si>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</si>
  <si>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</si>
  <si>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</si>
  <si>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районов</t>
  </si>
  <si>
    <t>7413</t>
  </si>
  <si>
    <t>7454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</si>
  <si>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образований)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</si>
  <si>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</si>
  <si>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>7457</t>
  </si>
  <si>
    <t>7470</t>
  </si>
  <si>
    <t>7472</t>
  </si>
  <si>
    <t>7480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</si>
  <si>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</si>
  <si>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</si>
  <si>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Прочие субсидии бюджетам муниципальных районов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</si>
  <si>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Прочие субсидии бюджетам муниципальных районов (на организацию туристско-рекреационных зон на территории Красноярского края)</t>
  </si>
  <si>
    <t>7505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</si>
  <si>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Красноярского края)</t>
  </si>
  <si>
    <t>7663</t>
  </si>
  <si>
    <t>7668</t>
  </si>
  <si>
    <t>7840</t>
  </si>
  <si>
    <t>Прочие субсидии бюджетам муниципальных районов (на развитие экстремальных видов спорта в рамках деятельности муниципальных молодежных центров)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</si>
  <si>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</si>
  <si>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</si>
  <si>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7571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</si>
  <si>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финансирование расходов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</si>
  <si>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</si>
  <si>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</si>
  <si>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1011</t>
  </si>
  <si>
    <t>1032</t>
  </si>
  <si>
    <t>7463</t>
  </si>
  <si>
    <t>7484</t>
  </si>
  <si>
    <t>7641</t>
  </si>
  <si>
    <t>7666</t>
  </si>
  <si>
    <t>7745</t>
  </si>
  <si>
    <t>7848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</si>
  <si>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</si>
  <si>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отдельным категориям работников бюджетной сферы)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</si>
  <si>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</si>
  <si>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муниципальных районов (на создание (реконструкцию) и капитальный ремонт культурно-досуговых учреждений в сельской местности)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</si>
  <si>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</si>
  <si>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Прочие межбюджетные трансферты, передаваемые бюджетам муниципальных районов (на благоустройство кладбищ )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</si>
  <si>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</si>
  <si>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Прочие межбюджетные трансферты, передаваемые бюджетам муниципальных районов (на устройство спортивных сооружений в сельской местности)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</si>
  <si>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</si>
  <si>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</si>
  <si>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от государственных и муниципальных унитарных предприятий</t>
  </si>
  <si>
    <t>062</t>
  </si>
  <si>
    <t>14</t>
  </si>
  <si>
    <t>410</t>
  </si>
  <si>
    <t>06</t>
  </si>
  <si>
    <t>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</si>
  <si>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</si>
  <si>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</si>
  <si>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</si>
  <si>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</si>
  <si>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</si>
  <si>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</si>
  <si>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</si>
  <si>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</si>
  <si>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материальных и нематериальных активов </t>
  </si>
  <si>
    <t>153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</si>
  <si>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</si>
  <si>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</si>
  <si>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Приложение 2</t>
  </si>
  <si>
    <t xml:space="preserve">от  22.11.2024  № 51-370-55р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</si>
</sst>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8">
    <font>
      <sz val="10"/>
      <name val="Arial"/>
    </font>
    <font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u/>
      <sz val="10"/>
      <color theme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0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b/>
      <sz val="10"/>
      <color rgb="FF22272F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7" fillId="3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5" fillId="0" borderId="0"/>
  </cellStyleXfs>
  <cellXfs count="11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0" xfId="0" applyBorder="1"/>
    <xf numFmtId="0" fontId="0" fillId="2" borderId="0" xfId="0" applyFill="1" applyBorder="1"/>
    <xf numFmtId="165" fontId="9" fillId="0" borderId="1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 vertical="top"/>
    </xf>
    <xf numFmtId="165" fontId="10" fillId="2" borderId="1" xfId="0" applyNumberFormat="1" applyFont="1" applyFill="1" applyBorder="1" applyAlignment="1">
      <alignment vertical="top"/>
    </xf>
    <xf numFmtId="165" fontId="9" fillId="2" borderId="1" xfId="0" applyNumberFormat="1" applyFont="1" applyFill="1" applyBorder="1" applyAlignment="1">
      <alignment horizontal="center" vertical="top" wrapText="1"/>
    </xf>
    <xf numFmtId="165" fontId="10" fillId="4" borderId="1" xfId="5" applyNumberFormat="1" applyFont="1" applyFill="1" applyBorder="1" applyAlignment="1">
      <alignment horizontal="center" vertical="center" wrapText="1"/>
    </xf>
    <xf numFmtId="165" fontId="9" fillId="4" borderId="1" xfId="5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top"/>
    </xf>
    <xf numFmtId="165" fontId="9" fillId="2" borderId="3" xfId="0" applyNumberFormat="1" applyFont="1" applyFill="1" applyBorder="1" applyAlignment="1">
      <alignment horizontal="center" vertical="top" wrapText="1"/>
    </xf>
    <xf numFmtId="165" fontId="9" fillId="2" borderId="3" xfId="0" applyNumberFormat="1" applyFont="1" applyFill="1" applyBorder="1" applyAlignment="1">
      <alignment horizontal="center" vertical="top"/>
    </xf>
    <xf numFmtId="165" fontId="10" fillId="2" borderId="1" xfId="0" applyNumberFormat="1" applyFont="1" applyFill="1" applyBorder="1" applyAlignment="1">
      <alignment horizontal="center" vertical="top" wrapText="1"/>
    </xf>
    <xf numFmtId="165" fontId="10" fillId="2" borderId="3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9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1" xfId="0" applyNumberFormat="1" applyFont="1" applyBorder="1" applyAlignment="1">
      <alignment wrapText="1"/>
    </xf>
    <xf numFmtId="0" fontId="9" fillId="0" borderId="1" xfId="0" applyFont="1" applyBorder="1" applyAlignment="1">
      <alignment horizontal="justify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top"/>
    </xf>
    <xf numFmtId="0" fontId="10" fillId="0" borderId="1" xfId="0" applyFont="1" applyBorder="1" applyAlignment="1">
      <alignment wrapText="1"/>
    </xf>
    <xf numFmtId="0" fontId="9" fillId="0" borderId="1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164" fontId="9" fillId="0" borderId="8" xfId="0" applyNumberFormat="1" applyFont="1" applyBorder="1" applyAlignment="1" applyProtection="1">
      <alignment horizontal="left" vertical="center" wrapText="1"/>
    </xf>
    <xf numFmtId="0" fontId="9" fillId="0" borderId="1" xfId="4" applyNumberFormat="1" applyFont="1" applyFill="1" applyBorder="1" applyAlignment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9" fillId="2" borderId="2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justify" vertical="top" wrapText="1"/>
    </xf>
    <xf numFmtId="49" fontId="9" fillId="2" borderId="3" xfId="0" applyNumberFormat="1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0" fontId="10" fillId="0" borderId="1" xfId="4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justify" vertical="top"/>
    </xf>
    <xf numFmtId="0" fontId="1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1" xfId="0" applyFont="1" applyBorder="1"/>
    <xf numFmtId="0" fontId="13" fillId="0" borderId="1" xfId="0" applyFont="1" applyBorder="1"/>
    <xf numFmtId="0" fontId="13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 applyAlignment="1">
      <alignment vertical="center" wrapText="1"/>
    </xf>
    <xf numFmtId="0" fontId="9" fillId="0" borderId="1" xfId="0" applyNumberFormat="1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1" xfId="0" applyFont="1" applyBorder="1" applyAlignment="1">
      <alignment wrapText="1"/>
    </xf>
    <xf numFmtId="49" fontId="1" fillId="0" borderId="1" xfId="8" applyNumberFormat="1" applyFont="1" applyBorder="1" applyAlignment="1" applyProtection="1">
      <alignment horizontal="left" vertical="center" wrapText="1"/>
    </xf>
    <xf numFmtId="0" fontId="9" fillId="0" borderId="1" xfId="0" applyNumberFormat="1" applyFont="1" applyBorder="1" applyAlignment="1">
      <alignment horizontal="justify" vertical="center" wrapText="1"/>
    </xf>
    <xf numFmtId="49" fontId="1" fillId="0" borderId="8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0" fontId="14" fillId="0" borderId="1" xfId="0" applyFont="1" applyBorder="1" applyAlignment="1">
      <alignment vertical="top"/>
    </xf>
    <xf numFmtId="0" fontId="9" fillId="0" borderId="1" xfId="6" applyFont="1" applyBorder="1" applyAlignment="1" applyProtection="1">
      <alignment wrapText="1"/>
    </xf>
    <xf numFmtId="0" fontId="9" fillId="0" borderId="1" xfId="6" applyFont="1" applyBorder="1" applyAlignment="1" applyProtection="1">
      <alignment vertical="top" wrapText="1"/>
    </xf>
    <xf numFmtId="0" fontId="9" fillId="0" borderId="0" xfId="6" applyFont="1" applyAlignment="1" applyProtection="1">
      <alignment vertical="top" wrapText="1"/>
    </xf>
    <xf numFmtId="0" fontId="1" fillId="0" borderId="1" xfId="6" applyFont="1" applyBorder="1" applyAlignment="1" applyProtection="1">
      <alignment wrapText="1"/>
    </xf>
    <xf numFmtId="0" fontId="14" fillId="0" borderId="1" xfId="0" applyFont="1" applyBorder="1" applyAlignment="1">
      <alignment vertical="top" wrapText="1"/>
    </xf>
    <xf numFmtId="0" fontId="14" fillId="5" borderId="1" xfId="0" applyFont="1" applyFill="1" applyBorder="1" applyAlignment="1">
      <alignment vertical="top" wrapText="1"/>
    </xf>
    <xf numFmtId="0" fontId="14" fillId="0" borderId="0" xfId="0" applyFont="1" applyAlignment="1">
      <alignment vertical="top" wrapText="1"/>
    </xf>
    <xf numFmtId="165" fontId="14" fillId="5" borderId="1" xfId="0" applyNumberFormat="1" applyFont="1" applyFill="1" applyBorder="1" applyAlignment="1">
      <alignment horizontal="center" vertical="top" wrapText="1"/>
    </xf>
    <xf numFmtId="49" fontId="9" fillId="0" borderId="8" xfId="0" applyNumberFormat="1" applyFont="1" applyBorder="1" applyAlignment="1" applyProtection="1">
      <alignment horizontal="left" vertical="center" wrapText="1"/>
    </xf>
    <xf numFmtId="0" fontId="13" fillId="5" borderId="1" xfId="0" applyFont="1" applyFill="1" applyBorder="1" applyAlignment="1">
      <alignment vertical="top" wrapText="1"/>
    </xf>
    <xf numFmtId="165" fontId="9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3" fillId="5" borderId="1" xfId="0" applyFont="1" applyFill="1" applyBorder="1" applyAlignment="1">
      <alignment vertical="center" wrapText="1"/>
    </xf>
    <xf numFmtId="165" fontId="13" fillId="5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textRotation="90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16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16" fillId="0" borderId="0" xfId="0" applyFont="1" applyAlignment="1"/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</cellXfs>
  <cellStyles count="9">
    <cellStyle name="Гиперссылка" xfId="6" builtinId="8"/>
    <cellStyle name="Обычный" xfId="0" builtinId="0"/>
    <cellStyle name="Обычный 2" xfId="7"/>
    <cellStyle name="Обычный 2 2" xfId="1"/>
    <cellStyle name="Обычный 3" xfId="2"/>
    <cellStyle name="Обычный 4" xfId="3"/>
    <cellStyle name="Обычный_Лист1" xfId="4"/>
    <cellStyle name="Обычный_Лист3" xfId="8"/>
    <cellStyle name="Хороший" xfId="5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26" Type="http://schemas.openxmlformats.org/officeDocument/2006/relationships/hyperlink" Target="https://internet.garant.ru/" TargetMode="External"/><Relationship Id="rId3" Type="http://schemas.openxmlformats.org/officeDocument/2006/relationships/hyperlink" Target="https://internet.garant.ru/" TargetMode="External"/><Relationship Id="rId21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5" Type="http://schemas.openxmlformats.org/officeDocument/2006/relationships/hyperlink" Target="https://internet.garant.ru/" TargetMode="External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20" Type="http://schemas.openxmlformats.org/officeDocument/2006/relationships/hyperlink" Target="https://internet.garant.ru/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24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23" Type="http://schemas.openxmlformats.org/officeDocument/2006/relationships/hyperlink" Target="https://internet.garant.ru/" TargetMode="External"/><Relationship Id="rId28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19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Relationship Id="rId22" Type="http://schemas.openxmlformats.org/officeDocument/2006/relationships/hyperlink" Target="https://internet.garant.ru/" TargetMode="External"/><Relationship Id="rId27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256"/>
  <sheetViews>
    <sheetView tabSelected="1" workbookViewId="0">
      <selection activeCell="K12" sqref="K12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7" customWidth="1"/>
    <col min="11" max="11" width="11.140625" customWidth="1"/>
    <col min="12" max="13" width="10.5703125" hidden="1" customWidth="1"/>
    <col min="14" max="14" width="11.42578125" customWidth="1"/>
    <col min="15" max="15" width="11.140625" customWidth="1"/>
    <col min="18" max="18" width="13.5703125" customWidth="1"/>
  </cols>
  <sheetData>
    <row r="2" spans="11:15" ht="2.25" customHeight="1">
      <c r="K2" s="2"/>
    </row>
    <row r="3" spans="11:15" hidden="1">
      <c r="K3" s="106"/>
      <c r="L3" s="106"/>
      <c r="M3" s="106"/>
      <c r="N3" s="107"/>
      <c r="O3" s="106"/>
    </row>
    <row r="4" spans="11:15" hidden="1">
      <c r="K4" s="106"/>
      <c r="L4" s="106"/>
      <c r="M4" s="106"/>
      <c r="N4" s="107"/>
      <c r="O4" s="106"/>
    </row>
    <row r="5" spans="11:15" hidden="1">
      <c r="K5" s="108"/>
      <c r="L5" s="108"/>
      <c r="M5" s="108"/>
      <c r="N5" s="108"/>
      <c r="O5" s="108"/>
    </row>
    <row r="6" spans="11:15" hidden="1"/>
    <row r="7" spans="11:15" hidden="1"/>
    <row r="8" spans="11:15" ht="18.75">
      <c r="K8" s="92" t="s">
        <v>382</v>
      </c>
      <c r="L8" s="92"/>
      <c r="M8" s="92"/>
      <c r="N8" s="92"/>
      <c r="O8" s="92"/>
    </row>
    <row r="9" spans="11:15" ht="18.75">
      <c r="K9" s="109" t="s">
        <v>1</v>
      </c>
      <c r="L9" s="109"/>
      <c r="M9" s="109"/>
      <c r="N9" s="109"/>
      <c r="O9" s="109"/>
    </row>
    <row r="10" spans="11:15" ht="18.75">
      <c r="K10" s="109" t="s">
        <v>0</v>
      </c>
      <c r="L10" s="109"/>
      <c r="M10" s="109"/>
      <c r="N10" s="109"/>
      <c r="O10" s="109"/>
    </row>
    <row r="11" spans="11:15" ht="18.75">
      <c r="K11" s="111" t="s">
        <v>383</v>
      </c>
      <c r="L11" s="111"/>
      <c r="M11" s="111"/>
      <c r="N11" s="111"/>
      <c r="O11" s="111"/>
    </row>
    <row r="12" spans="11:15" ht="18">
      <c r="K12" s="93"/>
      <c r="L12" s="93"/>
      <c r="M12" s="93"/>
      <c r="N12" s="93"/>
      <c r="O12" s="93"/>
    </row>
    <row r="13" spans="11:15" ht="18.75">
      <c r="K13" s="92" t="s">
        <v>221</v>
      </c>
      <c r="L13" s="92"/>
      <c r="M13" s="92"/>
      <c r="N13" s="92"/>
      <c r="O13" s="92"/>
    </row>
    <row r="14" spans="11:15" ht="18.75">
      <c r="K14" s="109" t="s">
        <v>1</v>
      </c>
      <c r="L14" s="109"/>
      <c r="M14" s="109"/>
      <c r="N14" s="109"/>
      <c r="O14" s="109"/>
    </row>
    <row r="15" spans="11:15" ht="18.75">
      <c r="K15" s="109" t="s">
        <v>0</v>
      </c>
      <c r="L15" s="109"/>
      <c r="M15" s="109"/>
      <c r="N15" s="109"/>
      <c r="O15" s="109"/>
    </row>
    <row r="16" spans="11:15" ht="39.75" customHeight="1">
      <c r="K16" s="110" t="s">
        <v>275</v>
      </c>
      <c r="L16" s="110"/>
      <c r="M16" s="110"/>
      <c r="N16" s="110"/>
      <c r="O16" s="110"/>
    </row>
    <row r="17" spans="1:15" ht="30" customHeight="1"/>
    <row r="18" spans="1:15" hidden="1">
      <c r="K18" s="106"/>
      <c r="L18" s="106"/>
      <c r="M18" s="106"/>
      <c r="N18" s="107"/>
      <c r="O18" s="106"/>
    </row>
    <row r="19" spans="1:15" hidden="1">
      <c r="K19" s="106"/>
      <c r="L19" s="106"/>
      <c r="M19" s="106"/>
      <c r="N19" s="107"/>
      <c r="O19" s="106"/>
    </row>
    <row r="20" spans="1:15" hidden="1">
      <c r="K20" s="108"/>
      <c r="L20" s="108"/>
      <c r="M20" s="108"/>
      <c r="N20" s="108"/>
      <c r="O20" s="108"/>
    </row>
    <row r="21" spans="1:15">
      <c r="H21" s="2"/>
      <c r="I21" s="2"/>
      <c r="J21" s="104"/>
      <c r="K21" s="104"/>
      <c r="L21" s="104"/>
      <c r="M21" s="104"/>
      <c r="N21" s="104"/>
      <c r="O21" s="104"/>
    </row>
    <row r="22" spans="1:15" hidden="1">
      <c r="H22" s="2"/>
      <c r="I22" s="2"/>
      <c r="J22" s="8"/>
      <c r="K22" s="106"/>
      <c r="L22" s="106"/>
      <c r="M22" s="106"/>
      <c r="N22" s="106"/>
      <c r="O22" s="106"/>
    </row>
    <row r="23" spans="1:15" hidden="1">
      <c r="H23" s="2"/>
      <c r="I23" s="2"/>
      <c r="J23" s="8"/>
      <c r="K23" s="104"/>
      <c r="L23" s="105"/>
      <c r="M23" s="105"/>
      <c r="N23" s="105"/>
      <c r="O23" s="105"/>
    </row>
    <row r="24" spans="1:15" hidden="1">
      <c r="H24" s="2"/>
      <c r="I24" s="2"/>
      <c r="J24" s="104"/>
      <c r="K24" s="104"/>
      <c r="L24" s="104"/>
      <c r="M24" s="104"/>
      <c r="N24" s="104"/>
      <c r="O24" s="104"/>
    </row>
    <row r="25" spans="1:15" hidden="1">
      <c r="H25" s="2"/>
      <c r="I25" s="2"/>
      <c r="J25" s="104"/>
      <c r="K25" s="105"/>
      <c r="L25" s="105"/>
      <c r="M25" s="105"/>
      <c r="N25" s="105"/>
      <c r="O25" s="105"/>
    </row>
    <row r="26" spans="1:15" hidden="1">
      <c r="A26" s="105"/>
      <c r="B26" s="105"/>
      <c r="C26" s="105"/>
      <c r="D26" s="105"/>
      <c r="E26" s="105"/>
      <c r="F26" s="105"/>
      <c r="G26" s="105"/>
      <c r="H26" s="105"/>
      <c r="I26" s="105"/>
      <c r="J26" s="105"/>
      <c r="K26" s="105"/>
    </row>
    <row r="27" spans="1:15" ht="15.75">
      <c r="A27" s="112" t="s">
        <v>256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N27" t="s">
        <v>276</v>
      </c>
    </row>
    <row r="28" spans="1:15" ht="18">
      <c r="A28" s="113" t="s">
        <v>61</v>
      </c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5"/>
      <c r="M28" s="115"/>
      <c r="O28" s="2" t="s">
        <v>2</v>
      </c>
    </row>
    <row r="29" spans="1:15" ht="13.5" customHeight="1">
      <c r="A29" s="97" t="s">
        <v>11</v>
      </c>
      <c r="B29" s="99" t="s">
        <v>67</v>
      </c>
      <c r="C29" s="99"/>
      <c r="D29" s="99"/>
      <c r="E29" s="99"/>
      <c r="F29" s="99"/>
      <c r="G29" s="99"/>
      <c r="H29" s="99"/>
      <c r="I29" s="99"/>
      <c r="J29" s="100" t="s">
        <v>97</v>
      </c>
      <c r="K29" s="98" t="s">
        <v>196</v>
      </c>
      <c r="L29" s="5"/>
      <c r="M29" s="5"/>
      <c r="N29" s="98" t="s">
        <v>257</v>
      </c>
      <c r="O29" s="98" t="s">
        <v>258</v>
      </c>
    </row>
    <row r="30" spans="1:15" ht="12.75" customHeight="1">
      <c r="A30" s="97"/>
      <c r="B30" s="97" t="s">
        <v>58</v>
      </c>
      <c r="C30" s="97" t="s">
        <v>57</v>
      </c>
      <c r="D30" s="97" t="s">
        <v>56</v>
      </c>
      <c r="E30" s="97" t="s">
        <v>55</v>
      </c>
      <c r="F30" s="97" t="s">
        <v>59</v>
      </c>
      <c r="G30" s="97" t="s">
        <v>60</v>
      </c>
      <c r="H30" s="97" t="s">
        <v>95</v>
      </c>
      <c r="I30" s="97" t="s">
        <v>96</v>
      </c>
      <c r="J30" s="101"/>
      <c r="K30" s="98"/>
      <c r="L30" s="5"/>
      <c r="M30" s="5"/>
      <c r="N30" s="98"/>
      <c r="O30" s="98"/>
    </row>
    <row r="31" spans="1:15">
      <c r="A31" s="97"/>
      <c r="B31" s="97"/>
      <c r="C31" s="97"/>
      <c r="D31" s="97"/>
      <c r="E31" s="97"/>
      <c r="F31" s="97"/>
      <c r="G31" s="97"/>
      <c r="H31" s="103"/>
      <c r="I31" s="99"/>
      <c r="J31" s="101"/>
      <c r="K31" s="98"/>
      <c r="L31" s="5"/>
      <c r="M31" s="5"/>
      <c r="N31" s="98"/>
      <c r="O31" s="98"/>
    </row>
    <row r="32" spans="1:15" ht="168.75" customHeight="1">
      <c r="A32" s="97"/>
      <c r="B32" s="97"/>
      <c r="C32" s="97"/>
      <c r="D32" s="97"/>
      <c r="E32" s="97"/>
      <c r="F32" s="97"/>
      <c r="G32" s="97"/>
      <c r="H32" s="103"/>
      <c r="I32" s="99"/>
      <c r="J32" s="102"/>
      <c r="K32" s="98"/>
      <c r="L32" s="5"/>
      <c r="M32" s="5"/>
      <c r="N32" s="98"/>
      <c r="O32" s="98"/>
    </row>
    <row r="33" spans="1:15">
      <c r="A33" s="1"/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3"/>
      <c r="M33" s="3"/>
      <c r="N33" s="4">
        <v>11</v>
      </c>
      <c r="O33" s="4">
        <v>12</v>
      </c>
    </row>
    <row r="34" spans="1:15" ht="24.75" customHeight="1">
      <c r="A34" s="23">
        <v>1</v>
      </c>
      <c r="B34" s="24" t="s">
        <v>16</v>
      </c>
      <c r="C34" s="24">
        <v>1</v>
      </c>
      <c r="D34" s="24" t="s">
        <v>17</v>
      </c>
      <c r="E34" s="24" t="s">
        <v>17</v>
      </c>
      <c r="F34" s="24" t="s">
        <v>16</v>
      </c>
      <c r="G34" s="24" t="s">
        <v>17</v>
      </c>
      <c r="H34" s="24" t="s">
        <v>18</v>
      </c>
      <c r="I34" s="24" t="s">
        <v>16</v>
      </c>
      <c r="J34" s="25" t="s">
        <v>51</v>
      </c>
      <c r="K34" s="12">
        <f>K35+K46+K56+K59+K75+K97+K81+K88</f>
        <v>84756.9</v>
      </c>
      <c r="L34" s="12" t="e">
        <f t="shared" ref="L34:O34" si="0">L35+L46+L56+L59+L75+L97+L81+L88</f>
        <v>#REF!</v>
      </c>
      <c r="M34" s="12" t="e">
        <f t="shared" si="0"/>
        <v>#REF!</v>
      </c>
      <c r="N34" s="12">
        <f t="shared" si="0"/>
        <v>87396.200000000012</v>
      </c>
      <c r="O34" s="12">
        <f t="shared" si="0"/>
        <v>92492.900000000009</v>
      </c>
    </row>
    <row r="35" spans="1:15" ht="20.25" customHeight="1">
      <c r="A35" s="23">
        <v>2</v>
      </c>
      <c r="B35" s="24" t="s">
        <v>49</v>
      </c>
      <c r="C35" s="24">
        <v>1</v>
      </c>
      <c r="D35" s="24" t="s">
        <v>19</v>
      </c>
      <c r="E35" s="24" t="s">
        <v>17</v>
      </c>
      <c r="F35" s="24" t="s">
        <v>16</v>
      </c>
      <c r="G35" s="24" t="s">
        <v>17</v>
      </c>
      <c r="H35" s="24" t="s">
        <v>18</v>
      </c>
      <c r="I35" s="24" t="s">
        <v>16</v>
      </c>
      <c r="J35" s="25" t="s">
        <v>12</v>
      </c>
      <c r="K35" s="12">
        <f>K36+K39</f>
        <v>58932</v>
      </c>
      <c r="L35" s="12">
        <f>L36+L39</f>
        <v>0</v>
      </c>
      <c r="M35" s="12">
        <f>M36+M39</f>
        <v>0</v>
      </c>
      <c r="N35" s="12">
        <f>N36+N39</f>
        <v>64696.500000000007</v>
      </c>
      <c r="O35" s="12">
        <f>O36+O39</f>
        <v>68878.900000000009</v>
      </c>
    </row>
    <row r="36" spans="1:15">
      <c r="A36" s="23">
        <v>3</v>
      </c>
      <c r="B36" s="26">
        <v>182</v>
      </c>
      <c r="C36" s="26" t="s">
        <v>20</v>
      </c>
      <c r="D36" s="26" t="s">
        <v>19</v>
      </c>
      <c r="E36" s="26" t="s">
        <v>19</v>
      </c>
      <c r="F36" s="26" t="s">
        <v>16</v>
      </c>
      <c r="G36" s="26" t="s">
        <v>17</v>
      </c>
      <c r="H36" s="26" t="s">
        <v>18</v>
      </c>
      <c r="I36" s="26">
        <v>110</v>
      </c>
      <c r="J36" s="27" t="s">
        <v>13</v>
      </c>
      <c r="K36" s="11">
        <f>K38</f>
        <v>1439</v>
      </c>
      <c r="L36" s="11">
        <f>L38</f>
        <v>0</v>
      </c>
      <c r="M36" s="11">
        <f>M38</f>
        <v>0</v>
      </c>
      <c r="N36" s="11">
        <f>N38</f>
        <v>927.4</v>
      </c>
      <c r="O36" s="11">
        <f>O38</f>
        <v>964.5</v>
      </c>
    </row>
    <row r="37" spans="1:15" ht="25.5">
      <c r="A37" s="23">
        <v>4</v>
      </c>
      <c r="B37" s="26">
        <v>182</v>
      </c>
      <c r="C37" s="26">
        <v>1</v>
      </c>
      <c r="D37" s="26" t="s">
        <v>19</v>
      </c>
      <c r="E37" s="26" t="s">
        <v>19</v>
      </c>
      <c r="F37" s="26" t="s">
        <v>22</v>
      </c>
      <c r="G37" s="26" t="s">
        <v>17</v>
      </c>
      <c r="H37" s="26" t="s">
        <v>18</v>
      </c>
      <c r="I37" s="26">
        <v>110</v>
      </c>
      <c r="J37" s="27" t="s">
        <v>91</v>
      </c>
      <c r="K37" s="11">
        <f>K38</f>
        <v>1439</v>
      </c>
      <c r="L37" s="11">
        <f>L38</f>
        <v>0</v>
      </c>
      <c r="M37" s="11">
        <f>M38</f>
        <v>0</v>
      </c>
      <c r="N37" s="11">
        <f>N38</f>
        <v>927.4</v>
      </c>
      <c r="O37" s="11">
        <f>O38</f>
        <v>964.5</v>
      </c>
    </row>
    <row r="38" spans="1:15" ht="128.25" customHeight="1">
      <c r="A38" s="23">
        <v>5</v>
      </c>
      <c r="B38" s="26">
        <v>182</v>
      </c>
      <c r="C38" s="26">
        <v>1</v>
      </c>
      <c r="D38" s="26" t="s">
        <v>19</v>
      </c>
      <c r="E38" s="26" t="s">
        <v>19</v>
      </c>
      <c r="F38" s="26" t="s">
        <v>23</v>
      </c>
      <c r="G38" s="26" t="s">
        <v>21</v>
      </c>
      <c r="H38" s="26" t="s">
        <v>18</v>
      </c>
      <c r="I38" s="26">
        <v>110</v>
      </c>
      <c r="J38" s="59" t="s">
        <v>259</v>
      </c>
      <c r="K38" s="11">
        <v>1439</v>
      </c>
      <c r="L38" s="13"/>
      <c r="M38" s="13"/>
      <c r="N38" s="13">
        <v>927.4</v>
      </c>
      <c r="O38" s="13">
        <v>964.5</v>
      </c>
    </row>
    <row r="39" spans="1:15">
      <c r="A39" s="23">
        <v>6</v>
      </c>
      <c r="B39" s="26">
        <v>182</v>
      </c>
      <c r="C39" s="26">
        <v>1</v>
      </c>
      <c r="D39" s="26" t="s">
        <v>19</v>
      </c>
      <c r="E39" s="26" t="s">
        <v>21</v>
      </c>
      <c r="F39" s="26" t="s">
        <v>16</v>
      </c>
      <c r="G39" s="26" t="s">
        <v>19</v>
      </c>
      <c r="H39" s="26" t="s">
        <v>18</v>
      </c>
      <c r="I39" s="26">
        <v>110</v>
      </c>
      <c r="J39" s="27" t="s">
        <v>14</v>
      </c>
      <c r="K39" s="11">
        <f>K40+K41+K42+K43+K44+K45</f>
        <v>57493</v>
      </c>
      <c r="L39" s="11">
        <f t="shared" ref="L39:O39" si="1">L40+L41+L42+L43+L44+L45</f>
        <v>0</v>
      </c>
      <c r="M39" s="11">
        <f t="shared" si="1"/>
        <v>0</v>
      </c>
      <c r="N39" s="11">
        <f t="shared" si="1"/>
        <v>63769.100000000006</v>
      </c>
      <c r="O39" s="11">
        <f t="shared" si="1"/>
        <v>67914.400000000009</v>
      </c>
    </row>
    <row r="40" spans="1:15" ht="79.5" customHeight="1">
      <c r="A40" s="23">
        <v>7</v>
      </c>
      <c r="B40" s="26">
        <v>182</v>
      </c>
      <c r="C40" s="26">
        <v>1</v>
      </c>
      <c r="D40" s="26" t="s">
        <v>19</v>
      </c>
      <c r="E40" s="26" t="s">
        <v>21</v>
      </c>
      <c r="F40" s="26" t="s">
        <v>22</v>
      </c>
      <c r="G40" s="26" t="s">
        <v>19</v>
      </c>
      <c r="H40" s="26" t="s">
        <v>18</v>
      </c>
      <c r="I40" s="26">
        <v>110</v>
      </c>
      <c r="J40" s="59" t="s">
        <v>260</v>
      </c>
      <c r="K40" s="11">
        <v>56637.4</v>
      </c>
      <c r="L40" s="13"/>
      <c r="M40" s="13"/>
      <c r="N40" s="13">
        <v>62354</v>
      </c>
      <c r="O40" s="13">
        <v>66469.399999999994</v>
      </c>
    </row>
    <row r="41" spans="1:15" ht="82.5" customHeight="1">
      <c r="A41" s="23">
        <v>8</v>
      </c>
      <c r="B41" s="26">
        <v>182</v>
      </c>
      <c r="C41" s="26">
        <v>1</v>
      </c>
      <c r="D41" s="26" t="s">
        <v>19</v>
      </c>
      <c r="E41" s="26" t="s">
        <v>21</v>
      </c>
      <c r="F41" s="26" t="s">
        <v>24</v>
      </c>
      <c r="G41" s="26" t="s">
        <v>19</v>
      </c>
      <c r="H41" s="26" t="s">
        <v>18</v>
      </c>
      <c r="I41" s="26">
        <v>110</v>
      </c>
      <c r="J41" s="27" t="s">
        <v>217</v>
      </c>
      <c r="K41" s="11">
        <v>-183</v>
      </c>
      <c r="L41" s="13"/>
      <c r="M41" s="13"/>
      <c r="N41" s="13">
        <v>27.9</v>
      </c>
      <c r="O41" s="13">
        <v>29</v>
      </c>
    </row>
    <row r="42" spans="1:15" ht="39.75" customHeight="1">
      <c r="A42" s="23">
        <v>9</v>
      </c>
      <c r="B42" s="26" t="s">
        <v>49</v>
      </c>
      <c r="C42" s="26" t="s">
        <v>20</v>
      </c>
      <c r="D42" s="26" t="s">
        <v>19</v>
      </c>
      <c r="E42" s="26" t="s">
        <v>21</v>
      </c>
      <c r="F42" s="26" t="s">
        <v>39</v>
      </c>
      <c r="G42" s="26" t="s">
        <v>19</v>
      </c>
      <c r="H42" s="26" t="s">
        <v>18</v>
      </c>
      <c r="I42" s="26" t="s">
        <v>46</v>
      </c>
      <c r="J42" s="27" t="s">
        <v>218</v>
      </c>
      <c r="K42" s="11">
        <v>900</v>
      </c>
      <c r="L42" s="13"/>
      <c r="M42" s="13"/>
      <c r="N42" s="13">
        <v>971</v>
      </c>
      <c r="O42" s="13">
        <v>993.5</v>
      </c>
    </row>
    <row r="43" spans="1:15" ht="63.75" customHeight="1">
      <c r="A43" s="23">
        <v>10</v>
      </c>
      <c r="B43" s="26" t="s">
        <v>49</v>
      </c>
      <c r="C43" s="26" t="s">
        <v>20</v>
      </c>
      <c r="D43" s="26" t="s">
        <v>19</v>
      </c>
      <c r="E43" s="26" t="s">
        <v>21</v>
      </c>
      <c r="F43" s="26" t="s">
        <v>41</v>
      </c>
      <c r="G43" s="26" t="s">
        <v>19</v>
      </c>
      <c r="H43" s="26" t="s">
        <v>18</v>
      </c>
      <c r="I43" s="26" t="s">
        <v>46</v>
      </c>
      <c r="J43" s="78" t="s">
        <v>229</v>
      </c>
      <c r="K43" s="11">
        <v>8.6</v>
      </c>
      <c r="L43" s="13"/>
      <c r="M43" s="13"/>
      <c r="N43" s="13">
        <v>157.80000000000001</v>
      </c>
      <c r="O43" s="13">
        <v>164.1</v>
      </c>
    </row>
    <row r="44" spans="1:15" ht="55.5" customHeight="1">
      <c r="A44" s="23">
        <v>11</v>
      </c>
      <c r="B44" s="26" t="s">
        <v>49</v>
      </c>
      <c r="C44" s="26" t="s">
        <v>20</v>
      </c>
      <c r="D44" s="26" t="s">
        <v>19</v>
      </c>
      <c r="E44" s="26" t="s">
        <v>21</v>
      </c>
      <c r="F44" s="26" t="s">
        <v>230</v>
      </c>
      <c r="G44" s="26" t="s">
        <v>19</v>
      </c>
      <c r="H44" s="26" t="s">
        <v>18</v>
      </c>
      <c r="I44" s="26" t="s">
        <v>46</v>
      </c>
      <c r="J44" s="59" t="s">
        <v>307</v>
      </c>
      <c r="K44" s="11">
        <v>130</v>
      </c>
      <c r="L44" s="13"/>
      <c r="M44" s="13"/>
      <c r="N44" s="13">
        <v>231.6</v>
      </c>
      <c r="O44" s="13">
        <v>231.6</v>
      </c>
    </row>
    <row r="45" spans="1:15" ht="38.25" customHeight="1">
      <c r="A45" s="23">
        <v>12</v>
      </c>
      <c r="B45" s="26" t="s">
        <v>49</v>
      </c>
      <c r="C45" s="26" t="s">
        <v>20</v>
      </c>
      <c r="D45" s="26" t="s">
        <v>19</v>
      </c>
      <c r="E45" s="26" t="s">
        <v>21</v>
      </c>
      <c r="F45" s="26" t="s">
        <v>48</v>
      </c>
      <c r="G45" s="26" t="s">
        <v>19</v>
      </c>
      <c r="H45" s="26" t="s">
        <v>18</v>
      </c>
      <c r="I45" s="26" t="s">
        <v>46</v>
      </c>
      <c r="J45" s="57" t="s">
        <v>231</v>
      </c>
      <c r="K45" s="11">
        <v>0</v>
      </c>
      <c r="L45" s="13"/>
      <c r="M45" s="13"/>
      <c r="N45" s="13">
        <v>26.8</v>
      </c>
      <c r="O45" s="13">
        <v>26.8</v>
      </c>
    </row>
    <row r="46" spans="1:15">
      <c r="A46" s="23">
        <v>13</v>
      </c>
      <c r="B46" s="24">
        <v>182</v>
      </c>
      <c r="C46" s="24">
        <v>1</v>
      </c>
      <c r="D46" s="24" t="s">
        <v>33</v>
      </c>
      <c r="E46" s="24" t="s">
        <v>17</v>
      </c>
      <c r="F46" s="24" t="s">
        <v>16</v>
      </c>
      <c r="G46" s="24" t="s">
        <v>17</v>
      </c>
      <c r="H46" s="24" t="s">
        <v>18</v>
      </c>
      <c r="I46" s="24" t="s">
        <v>16</v>
      </c>
      <c r="J46" s="25" t="s">
        <v>25</v>
      </c>
      <c r="K46" s="12">
        <f>K47+K52+K54</f>
        <v>9676.1</v>
      </c>
      <c r="L46" s="12">
        <f t="shared" ref="L46:O46" si="2">L47+L52+L54</f>
        <v>0</v>
      </c>
      <c r="M46" s="12">
        <f t="shared" si="2"/>
        <v>0</v>
      </c>
      <c r="N46" s="12">
        <f t="shared" si="2"/>
        <v>9619.6</v>
      </c>
      <c r="O46" s="12">
        <f t="shared" si="2"/>
        <v>9981.2999999999993</v>
      </c>
    </row>
    <row r="47" spans="1:15" ht="25.5">
      <c r="A47" s="23">
        <v>14</v>
      </c>
      <c r="B47" s="26" t="s">
        <v>49</v>
      </c>
      <c r="C47" s="26" t="s">
        <v>20</v>
      </c>
      <c r="D47" s="26" t="s">
        <v>33</v>
      </c>
      <c r="E47" s="26" t="s">
        <v>19</v>
      </c>
      <c r="F47" s="26" t="s">
        <v>16</v>
      </c>
      <c r="G47" s="26" t="s">
        <v>17</v>
      </c>
      <c r="H47" s="26" t="s">
        <v>18</v>
      </c>
      <c r="I47" s="26" t="s">
        <v>46</v>
      </c>
      <c r="J47" s="28" t="s">
        <v>130</v>
      </c>
      <c r="K47" s="11">
        <f>K48+K50</f>
        <v>6700</v>
      </c>
      <c r="L47" s="11">
        <f t="shared" ref="L47:O47" si="3">L48+L50</f>
        <v>0</v>
      </c>
      <c r="M47" s="11">
        <f t="shared" si="3"/>
        <v>0</v>
      </c>
      <c r="N47" s="11">
        <f t="shared" si="3"/>
        <v>6055.6</v>
      </c>
      <c r="O47" s="11">
        <f t="shared" si="3"/>
        <v>6224.4</v>
      </c>
    </row>
    <row r="48" spans="1:15" ht="25.5">
      <c r="A48" s="23">
        <v>15</v>
      </c>
      <c r="B48" s="26" t="s">
        <v>49</v>
      </c>
      <c r="C48" s="26" t="s">
        <v>20</v>
      </c>
      <c r="D48" s="26" t="s">
        <v>33</v>
      </c>
      <c r="E48" s="26" t="s">
        <v>19</v>
      </c>
      <c r="F48" s="26" t="s">
        <v>22</v>
      </c>
      <c r="G48" s="26" t="s">
        <v>19</v>
      </c>
      <c r="H48" s="26" t="s">
        <v>18</v>
      </c>
      <c r="I48" s="26" t="s">
        <v>46</v>
      </c>
      <c r="J48" s="29" t="s">
        <v>129</v>
      </c>
      <c r="K48" s="11">
        <f>K49</f>
        <v>3150</v>
      </c>
      <c r="L48" s="11">
        <f t="shared" ref="L48:O48" si="4">L49</f>
        <v>0</v>
      </c>
      <c r="M48" s="11">
        <f t="shared" si="4"/>
        <v>0</v>
      </c>
      <c r="N48" s="11">
        <f t="shared" si="4"/>
        <v>2883.4</v>
      </c>
      <c r="O48" s="11">
        <f t="shared" si="4"/>
        <v>2989.8</v>
      </c>
    </row>
    <row r="49" spans="1:15" ht="25.5">
      <c r="A49" s="23">
        <v>16</v>
      </c>
      <c r="B49" s="26" t="s">
        <v>49</v>
      </c>
      <c r="C49" s="26" t="s">
        <v>20</v>
      </c>
      <c r="D49" s="26" t="s">
        <v>33</v>
      </c>
      <c r="E49" s="26" t="s">
        <v>19</v>
      </c>
      <c r="F49" s="26" t="s">
        <v>128</v>
      </c>
      <c r="G49" s="26" t="s">
        <v>19</v>
      </c>
      <c r="H49" s="26" t="s">
        <v>18</v>
      </c>
      <c r="I49" s="26" t="s">
        <v>46</v>
      </c>
      <c r="J49" s="29" t="s">
        <v>129</v>
      </c>
      <c r="K49" s="11">
        <v>3150</v>
      </c>
      <c r="L49" s="11"/>
      <c r="M49" s="11"/>
      <c r="N49" s="11">
        <v>2883.4</v>
      </c>
      <c r="O49" s="11">
        <v>2989.8</v>
      </c>
    </row>
    <row r="50" spans="1:15" ht="25.5" customHeight="1">
      <c r="A50" s="23">
        <v>17</v>
      </c>
      <c r="B50" s="26" t="s">
        <v>49</v>
      </c>
      <c r="C50" s="26" t="s">
        <v>20</v>
      </c>
      <c r="D50" s="26" t="s">
        <v>33</v>
      </c>
      <c r="E50" s="26" t="s">
        <v>19</v>
      </c>
      <c r="F50" s="26" t="s">
        <v>24</v>
      </c>
      <c r="G50" s="26" t="s">
        <v>19</v>
      </c>
      <c r="H50" s="26" t="s">
        <v>18</v>
      </c>
      <c r="I50" s="26" t="s">
        <v>46</v>
      </c>
      <c r="J50" s="29" t="s">
        <v>127</v>
      </c>
      <c r="K50" s="11">
        <f>K51</f>
        <v>3550</v>
      </c>
      <c r="L50" s="11">
        <f t="shared" ref="L50:O50" si="5">L51</f>
        <v>0</v>
      </c>
      <c r="M50" s="11">
        <f t="shared" si="5"/>
        <v>0</v>
      </c>
      <c r="N50" s="11">
        <f t="shared" si="5"/>
        <v>3172.2</v>
      </c>
      <c r="O50" s="11">
        <f t="shared" si="5"/>
        <v>3234.6</v>
      </c>
    </row>
    <row r="51" spans="1:15" ht="51">
      <c r="A51" s="23">
        <v>18</v>
      </c>
      <c r="B51" s="26" t="s">
        <v>49</v>
      </c>
      <c r="C51" s="26" t="s">
        <v>20</v>
      </c>
      <c r="D51" s="26" t="s">
        <v>33</v>
      </c>
      <c r="E51" s="26" t="s">
        <v>19</v>
      </c>
      <c r="F51" s="26" t="s">
        <v>125</v>
      </c>
      <c r="G51" s="26" t="s">
        <v>19</v>
      </c>
      <c r="H51" s="26" t="s">
        <v>18</v>
      </c>
      <c r="I51" s="26" t="s">
        <v>46</v>
      </c>
      <c r="J51" s="29" t="s">
        <v>126</v>
      </c>
      <c r="K51" s="11">
        <v>3550</v>
      </c>
      <c r="L51" s="11"/>
      <c r="M51" s="11"/>
      <c r="N51" s="11">
        <v>3172.2</v>
      </c>
      <c r="O51" s="11">
        <v>3234.6</v>
      </c>
    </row>
    <row r="52" spans="1:15">
      <c r="A52" s="23">
        <v>19</v>
      </c>
      <c r="B52" s="26" t="s">
        <v>49</v>
      </c>
      <c r="C52" s="26" t="s">
        <v>20</v>
      </c>
      <c r="D52" s="26" t="s">
        <v>33</v>
      </c>
      <c r="E52" s="26" t="s">
        <v>34</v>
      </c>
      <c r="F52" s="26" t="s">
        <v>16</v>
      </c>
      <c r="G52" s="26" t="s">
        <v>19</v>
      </c>
      <c r="H52" s="26" t="s">
        <v>18</v>
      </c>
      <c r="I52" s="26" t="s">
        <v>46</v>
      </c>
      <c r="J52" s="30" t="s">
        <v>136</v>
      </c>
      <c r="K52" s="11">
        <f>K53</f>
        <v>1260.0999999999999</v>
      </c>
      <c r="L52" s="11">
        <f t="shared" ref="L52:O52" si="6">L53</f>
        <v>0</v>
      </c>
      <c r="M52" s="11">
        <f t="shared" si="6"/>
        <v>0</v>
      </c>
      <c r="N52" s="11">
        <f t="shared" si="6"/>
        <v>1559.5</v>
      </c>
      <c r="O52" s="11">
        <f t="shared" si="6"/>
        <v>1642.2</v>
      </c>
    </row>
    <row r="53" spans="1:15">
      <c r="A53" s="23">
        <v>20</v>
      </c>
      <c r="B53" s="26" t="s">
        <v>49</v>
      </c>
      <c r="C53" s="26" t="s">
        <v>20</v>
      </c>
      <c r="D53" s="26" t="s">
        <v>33</v>
      </c>
      <c r="E53" s="26" t="s">
        <v>34</v>
      </c>
      <c r="F53" s="26" t="s">
        <v>22</v>
      </c>
      <c r="G53" s="26" t="s">
        <v>19</v>
      </c>
      <c r="H53" s="26" t="s">
        <v>18</v>
      </c>
      <c r="I53" s="26" t="s">
        <v>46</v>
      </c>
      <c r="J53" s="30" t="s">
        <v>136</v>
      </c>
      <c r="K53" s="11">
        <v>1260.0999999999999</v>
      </c>
      <c r="L53" s="11"/>
      <c r="M53" s="11"/>
      <c r="N53" s="11">
        <v>1559.5</v>
      </c>
      <c r="O53" s="11">
        <v>1642.2</v>
      </c>
    </row>
    <row r="54" spans="1:15" ht="25.5">
      <c r="A54" s="23">
        <v>21</v>
      </c>
      <c r="B54" s="26" t="s">
        <v>49</v>
      </c>
      <c r="C54" s="26" t="s">
        <v>20</v>
      </c>
      <c r="D54" s="26" t="s">
        <v>33</v>
      </c>
      <c r="E54" s="26" t="s">
        <v>180</v>
      </c>
      <c r="F54" s="26" t="s">
        <v>16</v>
      </c>
      <c r="G54" s="26" t="s">
        <v>21</v>
      </c>
      <c r="H54" s="26" t="s">
        <v>18</v>
      </c>
      <c r="I54" s="26" t="s">
        <v>46</v>
      </c>
      <c r="J54" s="29" t="s">
        <v>181</v>
      </c>
      <c r="K54" s="11">
        <f>K55</f>
        <v>1716</v>
      </c>
      <c r="L54" s="11">
        <f t="shared" ref="L54:O54" si="7">L55</f>
        <v>0</v>
      </c>
      <c r="M54" s="11">
        <f t="shared" si="7"/>
        <v>0</v>
      </c>
      <c r="N54" s="11">
        <f t="shared" si="7"/>
        <v>2004.5</v>
      </c>
      <c r="O54" s="11">
        <f t="shared" si="7"/>
        <v>2114.6999999999998</v>
      </c>
    </row>
    <row r="55" spans="1:15" ht="28.5">
      <c r="A55" s="23">
        <v>22</v>
      </c>
      <c r="B55" s="26" t="s">
        <v>49</v>
      </c>
      <c r="C55" s="26" t="s">
        <v>20</v>
      </c>
      <c r="D55" s="26" t="s">
        <v>33</v>
      </c>
      <c r="E55" s="26" t="s">
        <v>180</v>
      </c>
      <c r="F55" s="26" t="s">
        <v>24</v>
      </c>
      <c r="G55" s="26" t="s">
        <v>21</v>
      </c>
      <c r="H55" s="26" t="s">
        <v>18</v>
      </c>
      <c r="I55" s="26" t="s">
        <v>46</v>
      </c>
      <c r="J55" s="29" t="s">
        <v>228</v>
      </c>
      <c r="K55" s="11">
        <v>1716</v>
      </c>
      <c r="L55" s="11"/>
      <c r="M55" s="11"/>
      <c r="N55" s="11">
        <v>2004.5</v>
      </c>
      <c r="O55" s="11">
        <v>2114.6999999999998</v>
      </c>
    </row>
    <row r="56" spans="1:15" ht="12.75" customHeight="1">
      <c r="A56" s="23">
        <v>23</v>
      </c>
      <c r="B56" s="24" t="s">
        <v>49</v>
      </c>
      <c r="C56" s="24">
        <v>1</v>
      </c>
      <c r="D56" s="24" t="s">
        <v>35</v>
      </c>
      <c r="E56" s="24" t="s">
        <v>17</v>
      </c>
      <c r="F56" s="24" t="s">
        <v>16</v>
      </c>
      <c r="G56" s="24" t="s">
        <v>17</v>
      </c>
      <c r="H56" s="24" t="s">
        <v>18</v>
      </c>
      <c r="I56" s="24" t="s">
        <v>16</v>
      </c>
      <c r="J56" s="25" t="s">
        <v>26</v>
      </c>
      <c r="K56" s="12">
        <f>K58</f>
        <v>2440</v>
      </c>
      <c r="L56" s="12">
        <f>L58</f>
        <v>0</v>
      </c>
      <c r="M56" s="12">
        <f>M58</f>
        <v>0</v>
      </c>
      <c r="N56" s="12">
        <f>N58</f>
        <v>2100</v>
      </c>
      <c r="O56" s="12">
        <f>O58</f>
        <v>2100</v>
      </c>
    </row>
    <row r="57" spans="1:15" ht="25.5">
      <c r="A57" s="23">
        <v>24</v>
      </c>
      <c r="B57" s="26" t="s">
        <v>49</v>
      </c>
      <c r="C57" s="26" t="s">
        <v>20</v>
      </c>
      <c r="D57" s="26" t="s">
        <v>35</v>
      </c>
      <c r="E57" s="26" t="s">
        <v>34</v>
      </c>
      <c r="F57" s="26" t="s">
        <v>16</v>
      </c>
      <c r="G57" s="26" t="s">
        <v>19</v>
      </c>
      <c r="H57" s="26" t="s">
        <v>18</v>
      </c>
      <c r="I57" s="26" t="s">
        <v>46</v>
      </c>
      <c r="J57" s="27" t="s">
        <v>52</v>
      </c>
      <c r="K57" s="11">
        <f>K58</f>
        <v>2440</v>
      </c>
      <c r="L57" s="11">
        <f>L58</f>
        <v>0</v>
      </c>
      <c r="M57" s="11">
        <f>M58</f>
        <v>0</v>
      </c>
      <c r="N57" s="11">
        <f>N58</f>
        <v>2100</v>
      </c>
      <c r="O57" s="11">
        <f>O58</f>
        <v>2100</v>
      </c>
    </row>
    <row r="58" spans="1:15" ht="38.25">
      <c r="A58" s="23">
        <v>25</v>
      </c>
      <c r="B58" s="26">
        <v>182</v>
      </c>
      <c r="C58" s="26">
        <v>1</v>
      </c>
      <c r="D58" s="26" t="s">
        <v>35</v>
      </c>
      <c r="E58" s="26" t="s">
        <v>34</v>
      </c>
      <c r="F58" s="26" t="s">
        <v>22</v>
      </c>
      <c r="G58" s="26" t="s">
        <v>19</v>
      </c>
      <c r="H58" s="26" t="s">
        <v>18</v>
      </c>
      <c r="I58" s="26">
        <v>110</v>
      </c>
      <c r="J58" s="27" t="s">
        <v>63</v>
      </c>
      <c r="K58" s="11">
        <v>2440</v>
      </c>
      <c r="L58" s="11"/>
      <c r="M58" s="11"/>
      <c r="N58" s="11">
        <v>2100</v>
      </c>
      <c r="O58" s="11">
        <v>2100</v>
      </c>
    </row>
    <row r="59" spans="1:15" ht="26.25" customHeight="1">
      <c r="A59" s="23">
        <v>26</v>
      </c>
      <c r="B59" s="24" t="s">
        <v>5</v>
      </c>
      <c r="C59" s="24">
        <v>1</v>
      </c>
      <c r="D59" s="24">
        <v>11</v>
      </c>
      <c r="E59" s="24" t="s">
        <v>17</v>
      </c>
      <c r="F59" s="24" t="s">
        <v>16</v>
      </c>
      <c r="G59" s="24" t="s">
        <v>17</v>
      </c>
      <c r="H59" s="24" t="s">
        <v>18</v>
      </c>
      <c r="I59" s="24" t="s">
        <v>16</v>
      </c>
      <c r="J59" s="25" t="s">
        <v>27</v>
      </c>
      <c r="K59" s="12">
        <f>K60+K70+K67</f>
        <v>9900</v>
      </c>
      <c r="L59" s="12" t="e">
        <f t="shared" ref="L59:O59" si="8">L60+L70+L67</f>
        <v>#REF!</v>
      </c>
      <c r="M59" s="12" t="e">
        <f t="shared" si="8"/>
        <v>#REF!</v>
      </c>
      <c r="N59" s="12">
        <f t="shared" si="8"/>
        <v>10036.299999999999</v>
      </c>
      <c r="O59" s="12">
        <f t="shared" si="8"/>
        <v>10588.5</v>
      </c>
    </row>
    <row r="60" spans="1:15" ht="69.75" customHeight="1">
      <c r="A60" s="23">
        <v>27</v>
      </c>
      <c r="B60" s="26" t="s">
        <v>5</v>
      </c>
      <c r="C60" s="26">
        <v>1</v>
      </c>
      <c r="D60" s="26">
        <v>11</v>
      </c>
      <c r="E60" s="26" t="s">
        <v>33</v>
      </c>
      <c r="F60" s="26" t="s">
        <v>16</v>
      </c>
      <c r="G60" s="26" t="s">
        <v>17</v>
      </c>
      <c r="H60" s="26" t="s">
        <v>18</v>
      </c>
      <c r="I60" s="26">
        <v>120</v>
      </c>
      <c r="J60" s="31" t="s">
        <v>3</v>
      </c>
      <c r="K60" s="11">
        <f>K61+K63+K65</f>
        <v>9420</v>
      </c>
      <c r="L60" s="11" t="e">
        <f>L61+L65+L63</f>
        <v>#REF!</v>
      </c>
      <c r="M60" s="11" t="e">
        <f>M61+M65+M63</f>
        <v>#REF!</v>
      </c>
      <c r="N60" s="11">
        <f>N61+N65+N63</f>
        <v>9551</v>
      </c>
      <c r="O60" s="11">
        <f>O61+O65+O63</f>
        <v>10076.4</v>
      </c>
    </row>
    <row r="61" spans="1:15" ht="56.25" customHeight="1">
      <c r="A61" s="23">
        <v>28</v>
      </c>
      <c r="B61" s="26" t="s">
        <v>5</v>
      </c>
      <c r="C61" s="26">
        <v>1</v>
      </c>
      <c r="D61" s="26">
        <v>11</v>
      </c>
      <c r="E61" s="26" t="s">
        <v>33</v>
      </c>
      <c r="F61" s="26" t="s">
        <v>22</v>
      </c>
      <c r="G61" s="26" t="s">
        <v>17</v>
      </c>
      <c r="H61" s="26" t="s">
        <v>18</v>
      </c>
      <c r="I61" s="26">
        <v>120</v>
      </c>
      <c r="J61" s="27" t="s">
        <v>6</v>
      </c>
      <c r="K61" s="11">
        <f>K62</f>
        <v>5400</v>
      </c>
      <c r="L61" s="11">
        <f>L62</f>
        <v>0</v>
      </c>
      <c r="M61" s="11">
        <f>M62</f>
        <v>0</v>
      </c>
      <c r="N61" s="11">
        <f>N62</f>
        <v>5288.7</v>
      </c>
      <c r="O61" s="11">
        <f>O62</f>
        <v>5579.6</v>
      </c>
    </row>
    <row r="62" spans="1:15" ht="66.75" customHeight="1">
      <c r="A62" s="23">
        <v>29</v>
      </c>
      <c r="B62" s="26" t="s">
        <v>5</v>
      </c>
      <c r="C62" s="26">
        <v>1</v>
      </c>
      <c r="D62" s="26">
        <v>11</v>
      </c>
      <c r="E62" s="26" t="s">
        <v>33</v>
      </c>
      <c r="F62" s="26" t="s">
        <v>10</v>
      </c>
      <c r="G62" s="26" t="s">
        <v>33</v>
      </c>
      <c r="H62" s="26" t="s">
        <v>18</v>
      </c>
      <c r="I62" s="26">
        <v>120</v>
      </c>
      <c r="J62" s="32" t="s">
        <v>109</v>
      </c>
      <c r="K62" s="11">
        <v>5400</v>
      </c>
      <c r="L62" s="13"/>
      <c r="M62" s="13"/>
      <c r="N62" s="13">
        <v>5288.7</v>
      </c>
      <c r="O62" s="13">
        <v>5579.6</v>
      </c>
    </row>
    <row r="63" spans="1:15" ht="66.75" customHeight="1">
      <c r="A63" s="23">
        <v>30</v>
      </c>
      <c r="B63" s="26" t="s">
        <v>5</v>
      </c>
      <c r="C63" s="26">
        <v>1</v>
      </c>
      <c r="D63" s="26">
        <v>11</v>
      </c>
      <c r="E63" s="26" t="s">
        <v>33</v>
      </c>
      <c r="F63" s="26" t="s">
        <v>24</v>
      </c>
      <c r="G63" s="26" t="s">
        <v>17</v>
      </c>
      <c r="H63" s="26" t="s">
        <v>18</v>
      </c>
      <c r="I63" s="26">
        <v>120</v>
      </c>
      <c r="J63" s="29" t="s">
        <v>115</v>
      </c>
      <c r="K63" s="11">
        <f>K64</f>
        <v>1638</v>
      </c>
      <c r="L63" s="11">
        <f t="shared" ref="L63:O63" si="9">L64</f>
        <v>0</v>
      </c>
      <c r="M63" s="11">
        <f t="shared" si="9"/>
        <v>0</v>
      </c>
      <c r="N63" s="11">
        <f t="shared" si="9"/>
        <v>2141.6999999999998</v>
      </c>
      <c r="O63" s="11">
        <f t="shared" si="9"/>
        <v>2259.6</v>
      </c>
    </row>
    <row r="64" spans="1:15" ht="58.5" customHeight="1">
      <c r="A64" s="23">
        <v>31</v>
      </c>
      <c r="B64" s="26" t="s">
        <v>5</v>
      </c>
      <c r="C64" s="26">
        <v>1</v>
      </c>
      <c r="D64" s="26">
        <v>11</v>
      </c>
      <c r="E64" s="26" t="s">
        <v>33</v>
      </c>
      <c r="F64" s="26" t="s">
        <v>114</v>
      </c>
      <c r="G64" s="26" t="s">
        <v>33</v>
      </c>
      <c r="H64" s="26" t="s">
        <v>18</v>
      </c>
      <c r="I64" s="26">
        <v>120</v>
      </c>
      <c r="J64" s="33" t="s">
        <v>116</v>
      </c>
      <c r="K64" s="11">
        <v>1638</v>
      </c>
      <c r="L64" s="13"/>
      <c r="M64" s="13"/>
      <c r="N64" s="13">
        <v>2141.6999999999998</v>
      </c>
      <c r="O64" s="13">
        <v>2259.6</v>
      </c>
    </row>
    <row r="65" spans="1:15" ht="63.75" customHeight="1">
      <c r="A65" s="23">
        <v>32</v>
      </c>
      <c r="B65" s="26" t="s">
        <v>5</v>
      </c>
      <c r="C65" s="26">
        <v>1</v>
      </c>
      <c r="D65" s="26">
        <v>11</v>
      </c>
      <c r="E65" s="26" t="s">
        <v>33</v>
      </c>
      <c r="F65" s="26" t="s">
        <v>39</v>
      </c>
      <c r="G65" s="26" t="s">
        <v>17</v>
      </c>
      <c r="H65" s="26" t="s">
        <v>18</v>
      </c>
      <c r="I65" s="26">
        <v>120</v>
      </c>
      <c r="J65" s="28" t="s">
        <v>195</v>
      </c>
      <c r="K65" s="11">
        <f>K66</f>
        <v>2382</v>
      </c>
      <c r="L65" s="11" t="e">
        <f t="shared" ref="L65:O65" si="10">L66</f>
        <v>#REF!</v>
      </c>
      <c r="M65" s="11" t="e">
        <f t="shared" si="10"/>
        <v>#REF!</v>
      </c>
      <c r="N65" s="11">
        <f t="shared" si="10"/>
        <v>2120.6</v>
      </c>
      <c r="O65" s="11">
        <f t="shared" si="10"/>
        <v>2237.1999999999998</v>
      </c>
    </row>
    <row r="66" spans="1:15" ht="51">
      <c r="A66" s="23">
        <v>33</v>
      </c>
      <c r="B66" s="26" t="s">
        <v>5</v>
      </c>
      <c r="C66" s="26">
        <v>1</v>
      </c>
      <c r="D66" s="26">
        <v>11</v>
      </c>
      <c r="E66" s="26" t="s">
        <v>33</v>
      </c>
      <c r="F66" s="26" t="s">
        <v>40</v>
      </c>
      <c r="G66" s="26" t="s">
        <v>33</v>
      </c>
      <c r="H66" s="26" t="s">
        <v>18</v>
      </c>
      <c r="I66" s="26">
        <v>120</v>
      </c>
      <c r="J66" s="27" t="s">
        <v>4</v>
      </c>
      <c r="K66" s="11">
        <v>2382</v>
      </c>
      <c r="L66" s="11" t="e">
        <f>#REF!+#REF!</f>
        <v>#REF!</v>
      </c>
      <c r="M66" s="11" t="e">
        <f>#REF!+#REF!</f>
        <v>#REF!</v>
      </c>
      <c r="N66" s="11">
        <v>2120.6</v>
      </c>
      <c r="O66" s="11">
        <v>2237.1999999999998</v>
      </c>
    </row>
    <row r="67" spans="1:15" ht="22.5" customHeight="1">
      <c r="A67" s="23">
        <v>34</v>
      </c>
      <c r="B67" s="26" t="s">
        <v>5</v>
      </c>
      <c r="C67" s="26" t="s">
        <v>20</v>
      </c>
      <c r="D67" s="26" t="s">
        <v>54</v>
      </c>
      <c r="E67" s="26" t="s">
        <v>36</v>
      </c>
      <c r="F67" s="26" t="s">
        <v>16</v>
      </c>
      <c r="G67" s="26" t="s">
        <v>17</v>
      </c>
      <c r="H67" s="26" t="s">
        <v>18</v>
      </c>
      <c r="I67" s="26" t="s">
        <v>53</v>
      </c>
      <c r="J67" s="62" t="s">
        <v>364</v>
      </c>
      <c r="K67" s="11">
        <f>K68</f>
        <v>18.8</v>
      </c>
      <c r="L67" s="11">
        <f t="shared" ref="L67:O67" si="11">L68</f>
        <v>0</v>
      </c>
      <c r="M67" s="11">
        <f t="shared" si="11"/>
        <v>0</v>
      </c>
      <c r="N67" s="11">
        <f t="shared" si="11"/>
        <v>0</v>
      </c>
      <c r="O67" s="11">
        <f t="shared" si="11"/>
        <v>0</v>
      </c>
    </row>
    <row r="68" spans="1:15" ht="38.25">
      <c r="A68" s="23">
        <v>35</v>
      </c>
      <c r="B68" s="26" t="s">
        <v>5</v>
      </c>
      <c r="C68" s="26" t="s">
        <v>20</v>
      </c>
      <c r="D68" s="26" t="s">
        <v>54</v>
      </c>
      <c r="E68" s="26" t="s">
        <v>36</v>
      </c>
      <c r="F68" s="26" t="s">
        <v>22</v>
      </c>
      <c r="G68" s="26" t="s">
        <v>17</v>
      </c>
      <c r="H68" s="26" t="s">
        <v>18</v>
      </c>
      <c r="I68" s="26" t="s">
        <v>53</v>
      </c>
      <c r="J68" s="56" t="s">
        <v>363</v>
      </c>
      <c r="K68" s="11">
        <f>K69</f>
        <v>18.8</v>
      </c>
      <c r="L68" s="11">
        <f t="shared" ref="L68:O68" si="12">L69</f>
        <v>0</v>
      </c>
      <c r="M68" s="11">
        <f t="shared" si="12"/>
        <v>0</v>
      </c>
      <c r="N68" s="11">
        <f t="shared" si="12"/>
        <v>0</v>
      </c>
      <c r="O68" s="11">
        <f t="shared" si="12"/>
        <v>0</v>
      </c>
    </row>
    <row r="69" spans="1:15" ht="38.25">
      <c r="A69" s="23">
        <v>36</v>
      </c>
      <c r="B69" s="26" t="s">
        <v>5</v>
      </c>
      <c r="C69" s="26" t="s">
        <v>20</v>
      </c>
      <c r="D69" s="26" t="s">
        <v>54</v>
      </c>
      <c r="E69" s="26" t="s">
        <v>36</v>
      </c>
      <c r="F69" s="26" t="s">
        <v>309</v>
      </c>
      <c r="G69" s="26" t="s">
        <v>33</v>
      </c>
      <c r="H69" s="26" t="s">
        <v>18</v>
      </c>
      <c r="I69" s="26" t="s">
        <v>53</v>
      </c>
      <c r="J69" s="56" t="s">
        <v>362</v>
      </c>
      <c r="K69" s="11">
        <v>18.8</v>
      </c>
      <c r="L69" s="11"/>
      <c r="M69" s="11"/>
      <c r="N69" s="11">
        <v>0</v>
      </c>
      <c r="O69" s="11">
        <v>0</v>
      </c>
    </row>
    <row r="70" spans="1:15" ht="63.75">
      <c r="A70" s="23">
        <v>37</v>
      </c>
      <c r="B70" s="26" t="s">
        <v>5</v>
      </c>
      <c r="C70" s="26" t="s">
        <v>20</v>
      </c>
      <c r="D70" s="26" t="s">
        <v>54</v>
      </c>
      <c r="E70" s="26" t="s">
        <v>37</v>
      </c>
      <c r="F70" s="26" t="s">
        <v>16</v>
      </c>
      <c r="G70" s="26" t="s">
        <v>17</v>
      </c>
      <c r="H70" s="26" t="s">
        <v>18</v>
      </c>
      <c r="I70" s="26" t="s">
        <v>53</v>
      </c>
      <c r="J70" s="27" t="s">
        <v>84</v>
      </c>
      <c r="K70" s="11">
        <f>K71+K73</f>
        <v>461.2</v>
      </c>
      <c r="L70" s="11">
        <f t="shared" ref="L70:O70" si="13">L71+L73</f>
        <v>0</v>
      </c>
      <c r="M70" s="11">
        <f t="shared" si="13"/>
        <v>0</v>
      </c>
      <c r="N70" s="11">
        <f t="shared" si="13"/>
        <v>485.29999999999995</v>
      </c>
      <c r="O70" s="11">
        <f t="shared" si="13"/>
        <v>512.1</v>
      </c>
    </row>
    <row r="71" spans="1:15" ht="63.75">
      <c r="A71" s="23">
        <v>38</v>
      </c>
      <c r="B71" s="26" t="s">
        <v>5</v>
      </c>
      <c r="C71" s="26" t="s">
        <v>20</v>
      </c>
      <c r="D71" s="26" t="s">
        <v>54</v>
      </c>
      <c r="E71" s="26" t="s">
        <v>37</v>
      </c>
      <c r="F71" s="26" t="s">
        <v>41</v>
      </c>
      <c r="G71" s="26" t="s">
        <v>17</v>
      </c>
      <c r="H71" s="26" t="s">
        <v>18</v>
      </c>
      <c r="I71" s="26" t="s">
        <v>53</v>
      </c>
      <c r="J71" s="27" t="s">
        <v>85</v>
      </c>
      <c r="K71" s="11">
        <f t="shared" ref="K71:O71" si="14">K72</f>
        <v>294.2</v>
      </c>
      <c r="L71" s="11">
        <f t="shared" si="14"/>
        <v>0</v>
      </c>
      <c r="M71" s="11">
        <f t="shared" si="14"/>
        <v>0</v>
      </c>
      <c r="N71" s="11">
        <f t="shared" si="14"/>
        <v>358.7</v>
      </c>
      <c r="O71" s="11">
        <f t="shared" si="14"/>
        <v>378.5</v>
      </c>
    </row>
    <row r="72" spans="1:15" ht="63.75">
      <c r="A72" s="23">
        <v>39</v>
      </c>
      <c r="B72" s="26" t="s">
        <v>5</v>
      </c>
      <c r="C72" s="26" t="s">
        <v>20</v>
      </c>
      <c r="D72" s="26" t="s">
        <v>54</v>
      </c>
      <c r="E72" s="26" t="s">
        <v>37</v>
      </c>
      <c r="F72" s="26" t="s">
        <v>87</v>
      </c>
      <c r="G72" s="26" t="s">
        <v>33</v>
      </c>
      <c r="H72" s="26" t="s">
        <v>18</v>
      </c>
      <c r="I72" s="26" t="s">
        <v>53</v>
      </c>
      <c r="J72" s="27" t="s">
        <v>86</v>
      </c>
      <c r="K72" s="11">
        <v>294.2</v>
      </c>
      <c r="L72" s="13"/>
      <c r="M72" s="13"/>
      <c r="N72" s="13">
        <v>358.7</v>
      </c>
      <c r="O72" s="13">
        <v>378.5</v>
      </c>
    </row>
    <row r="73" spans="1:15" ht="73.5" customHeight="1">
      <c r="A73" s="23">
        <v>40</v>
      </c>
      <c r="B73" s="26" t="s">
        <v>5</v>
      </c>
      <c r="C73" s="26" t="s">
        <v>20</v>
      </c>
      <c r="D73" s="26" t="s">
        <v>54</v>
      </c>
      <c r="E73" s="26" t="s">
        <v>37</v>
      </c>
      <c r="F73" s="26" t="s">
        <v>146</v>
      </c>
      <c r="G73" s="26" t="s">
        <v>17</v>
      </c>
      <c r="H73" s="26" t="s">
        <v>18</v>
      </c>
      <c r="I73" s="26" t="s">
        <v>53</v>
      </c>
      <c r="J73" s="29" t="s">
        <v>183</v>
      </c>
      <c r="K73" s="11">
        <f>K74</f>
        <v>167</v>
      </c>
      <c r="L73" s="11">
        <f t="shared" ref="L73:O73" si="15">L74</f>
        <v>0</v>
      </c>
      <c r="M73" s="11">
        <f t="shared" si="15"/>
        <v>0</v>
      </c>
      <c r="N73" s="11">
        <f t="shared" si="15"/>
        <v>126.6</v>
      </c>
      <c r="O73" s="11">
        <f t="shared" si="15"/>
        <v>133.6</v>
      </c>
    </row>
    <row r="74" spans="1:15" ht="75" customHeight="1">
      <c r="A74" s="23">
        <v>41</v>
      </c>
      <c r="B74" s="26" t="s">
        <v>5</v>
      </c>
      <c r="C74" s="26" t="s">
        <v>20</v>
      </c>
      <c r="D74" s="26" t="s">
        <v>54</v>
      </c>
      <c r="E74" s="26" t="s">
        <v>37</v>
      </c>
      <c r="F74" s="26" t="s">
        <v>146</v>
      </c>
      <c r="G74" s="26" t="s">
        <v>33</v>
      </c>
      <c r="H74" s="26" t="s">
        <v>18</v>
      </c>
      <c r="I74" s="26" t="s">
        <v>53</v>
      </c>
      <c r="J74" s="29" t="s">
        <v>182</v>
      </c>
      <c r="K74" s="11">
        <v>167</v>
      </c>
      <c r="L74" s="13"/>
      <c r="M74" s="13"/>
      <c r="N74" s="13">
        <v>126.6</v>
      </c>
      <c r="O74" s="13">
        <v>133.6</v>
      </c>
    </row>
    <row r="75" spans="1:15" ht="16.5" customHeight="1">
      <c r="A75" s="23">
        <v>42</v>
      </c>
      <c r="B75" s="24" t="s">
        <v>8</v>
      </c>
      <c r="C75" s="24">
        <v>1</v>
      </c>
      <c r="D75" s="24">
        <v>12</v>
      </c>
      <c r="E75" s="24" t="s">
        <v>17</v>
      </c>
      <c r="F75" s="24" t="s">
        <v>16</v>
      </c>
      <c r="G75" s="24" t="s">
        <v>17</v>
      </c>
      <c r="H75" s="24" t="s">
        <v>18</v>
      </c>
      <c r="I75" s="24" t="s">
        <v>16</v>
      </c>
      <c r="J75" s="25" t="s">
        <v>28</v>
      </c>
      <c r="K75" s="12">
        <f>K76</f>
        <v>367.40000000000003</v>
      </c>
      <c r="L75" s="12">
        <f t="shared" ref="L75:O75" si="16">L76</f>
        <v>0</v>
      </c>
      <c r="M75" s="12">
        <f t="shared" si="16"/>
        <v>0</v>
      </c>
      <c r="N75" s="12">
        <f t="shared" si="16"/>
        <v>531</v>
      </c>
      <c r="O75" s="12">
        <f t="shared" si="16"/>
        <v>531</v>
      </c>
    </row>
    <row r="76" spans="1:15" ht="17.25" customHeight="1">
      <c r="A76" s="23">
        <v>43</v>
      </c>
      <c r="B76" s="26" t="s">
        <v>8</v>
      </c>
      <c r="C76" s="26">
        <v>1</v>
      </c>
      <c r="D76" s="26">
        <v>12</v>
      </c>
      <c r="E76" s="26" t="s">
        <v>19</v>
      </c>
      <c r="F76" s="26" t="s">
        <v>16</v>
      </c>
      <c r="G76" s="26" t="s">
        <v>19</v>
      </c>
      <c r="H76" s="26" t="s">
        <v>18</v>
      </c>
      <c r="I76" s="26">
        <v>120</v>
      </c>
      <c r="J76" s="27" t="s">
        <v>29</v>
      </c>
      <c r="K76" s="11">
        <f>K77+K78</f>
        <v>367.40000000000003</v>
      </c>
      <c r="L76" s="11">
        <f t="shared" ref="L76:O76" si="17">L77+L78</f>
        <v>0</v>
      </c>
      <c r="M76" s="11">
        <f t="shared" si="17"/>
        <v>0</v>
      </c>
      <c r="N76" s="11">
        <f t="shared" si="17"/>
        <v>531</v>
      </c>
      <c r="O76" s="11">
        <f t="shared" si="17"/>
        <v>531</v>
      </c>
    </row>
    <row r="77" spans="1:15" ht="25.5">
      <c r="A77" s="23">
        <v>44</v>
      </c>
      <c r="B77" s="26" t="s">
        <v>8</v>
      </c>
      <c r="C77" s="26" t="s">
        <v>20</v>
      </c>
      <c r="D77" s="26" t="s">
        <v>65</v>
      </c>
      <c r="E77" s="26" t="s">
        <v>19</v>
      </c>
      <c r="F77" s="26" t="s">
        <v>22</v>
      </c>
      <c r="G77" s="26" t="s">
        <v>19</v>
      </c>
      <c r="H77" s="26" t="s">
        <v>18</v>
      </c>
      <c r="I77" s="26" t="s">
        <v>53</v>
      </c>
      <c r="J77" s="27" t="s">
        <v>64</v>
      </c>
      <c r="K77" s="11">
        <v>13.8</v>
      </c>
      <c r="L77" s="11"/>
      <c r="M77" s="11"/>
      <c r="N77" s="11">
        <v>81</v>
      </c>
      <c r="O77" s="11">
        <v>81</v>
      </c>
    </row>
    <row r="78" spans="1:15" ht="18" customHeight="1">
      <c r="A78" s="23">
        <v>45</v>
      </c>
      <c r="B78" s="26" t="s">
        <v>8</v>
      </c>
      <c r="C78" s="26" t="s">
        <v>20</v>
      </c>
      <c r="D78" s="26" t="s">
        <v>65</v>
      </c>
      <c r="E78" s="26" t="s">
        <v>19</v>
      </c>
      <c r="F78" s="26" t="s">
        <v>41</v>
      </c>
      <c r="G78" s="26" t="s">
        <v>19</v>
      </c>
      <c r="H78" s="26" t="s">
        <v>18</v>
      </c>
      <c r="I78" s="26" t="s">
        <v>53</v>
      </c>
      <c r="J78" s="27" t="s">
        <v>66</v>
      </c>
      <c r="K78" s="11">
        <f>K79+K80</f>
        <v>353.6</v>
      </c>
      <c r="L78" s="11">
        <f t="shared" ref="L78:O78" si="18">L79+L80</f>
        <v>0</v>
      </c>
      <c r="M78" s="11">
        <f t="shared" si="18"/>
        <v>0</v>
      </c>
      <c r="N78" s="11">
        <f t="shared" si="18"/>
        <v>450</v>
      </c>
      <c r="O78" s="11">
        <f t="shared" si="18"/>
        <v>450</v>
      </c>
    </row>
    <row r="79" spans="1:15" ht="18" customHeight="1">
      <c r="A79" s="23">
        <v>46</v>
      </c>
      <c r="B79" s="26" t="s">
        <v>8</v>
      </c>
      <c r="C79" s="26" t="s">
        <v>20</v>
      </c>
      <c r="D79" s="26" t="s">
        <v>65</v>
      </c>
      <c r="E79" s="26" t="s">
        <v>19</v>
      </c>
      <c r="F79" s="26" t="s">
        <v>118</v>
      </c>
      <c r="G79" s="26" t="s">
        <v>19</v>
      </c>
      <c r="H79" s="26" t="s">
        <v>18</v>
      </c>
      <c r="I79" s="26" t="s">
        <v>53</v>
      </c>
      <c r="J79" s="40" t="s">
        <v>117</v>
      </c>
      <c r="K79" s="11">
        <v>752.2</v>
      </c>
      <c r="L79" s="13"/>
      <c r="M79" s="13"/>
      <c r="N79" s="11">
        <v>400</v>
      </c>
      <c r="O79" s="11">
        <v>400</v>
      </c>
    </row>
    <row r="80" spans="1:15" ht="18" customHeight="1">
      <c r="A80" s="23">
        <v>47</v>
      </c>
      <c r="B80" s="26" t="s">
        <v>8</v>
      </c>
      <c r="C80" s="26" t="s">
        <v>20</v>
      </c>
      <c r="D80" s="26" t="s">
        <v>65</v>
      </c>
      <c r="E80" s="26" t="s">
        <v>19</v>
      </c>
      <c r="F80" s="26" t="s">
        <v>243</v>
      </c>
      <c r="G80" s="26" t="s">
        <v>19</v>
      </c>
      <c r="H80" s="26" t="s">
        <v>18</v>
      </c>
      <c r="I80" s="26" t="s">
        <v>53</v>
      </c>
      <c r="J80" s="58" t="s">
        <v>244</v>
      </c>
      <c r="K80" s="11">
        <v>-398.6</v>
      </c>
      <c r="L80" s="13"/>
      <c r="M80" s="13"/>
      <c r="N80" s="11">
        <v>50</v>
      </c>
      <c r="O80" s="11">
        <v>50</v>
      </c>
    </row>
    <row r="81" spans="1:15" ht="18" customHeight="1">
      <c r="A81" s="23">
        <v>48</v>
      </c>
      <c r="B81" s="24" t="s">
        <v>16</v>
      </c>
      <c r="C81" s="24" t="s">
        <v>20</v>
      </c>
      <c r="D81" s="24" t="s">
        <v>232</v>
      </c>
      <c r="E81" s="24" t="s">
        <v>17</v>
      </c>
      <c r="F81" s="24" t="s">
        <v>16</v>
      </c>
      <c r="G81" s="24" t="s">
        <v>17</v>
      </c>
      <c r="H81" s="24" t="s">
        <v>18</v>
      </c>
      <c r="I81" s="24" t="s">
        <v>17</v>
      </c>
      <c r="J81" s="60" t="s">
        <v>235</v>
      </c>
      <c r="K81" s="12">
        <f>K82</f>
        <v>72.899999999999991</v>
      </c>
      <c r="L81" s="12">
        <f t="shared" ref="L81:O81" si="19">L82</f>
        <v>0</v>
      </c>
      <c r="M81" s="12">
        <f t="shared" si="19"/>
        <v>0</v>
      </c>
      <c r="N81" s="12">
        <f t="shared" si="19"/>
        <v>12.8</v>
      </c>
      <c r="O81" s="12">
        <f t="shared" si="19"/>
        <v>13.2</v>
      </c>
    </row>
    <row r="82" spans="1:15" ht="18" customHeight="1">
      <c r="A82" s="23">
        <v>49</v>
      </c>
      <c r="B82" s="26" t="s">
        <v>16</v>
      </c>
      <c r="C82" s="26" t="s">
        <v>20</v>
      </c>
      <c r="D82" s="26" t="s">
        <v>232</v>
      </c>
      <c r="E82" s="26" t="s">
        <v>21</v>
      </c>
      <c r="F82" s="26" t="s">
        <v>16</v>
      </c>
      <c r="G82" s="26" t="s">
        <v>17</v>
      </c>
      <c r="H82" s="26" t="s">
        <v>18</v>
      </c>
      <c r="I82" s="26" t="s">
        <v>230</v>
      </c>
      <c r="J82" s="61" t="s">
        <v>236</v>
      </c>
      <c r="K82" s="11">
        <f>K83+K85</f>
        <v>72.899999999999991</v>
      </c>
      <c r="L82" s="11">
        <f t="shared" ref="L82:O82" si="20">L83+L85</f>
        <v>0</v>
      </c>
      <c r="M82" s="11">
        <f t="shared" si="20"/>
        <v>0</v>
      </c>
      <c r="N82" s="11">
        <f t="shared" si="20"/>
        <v>12.8</v>
      </c>
      <c r="O82" s="11">
        <f t="shared" si="20"/>
        <v>13.2</v>
      </c>
    </row>
    <row r="83" spans="1:15" ht="31.5" customHeight="1">
      <c r="A83" s="23">
        <v>50</v>
      </c>
      <c r="B83" s="26" t="s">
        <v>16</v>
      </c>
      <c r="C83" s="26" t="s">
        <v>20</v>
      </c>
      <c r="D83" s="26" t="s">
        <v>232</v>
      </c>
      <c r="E83" s="26" t="s">
        <v>21</v>
      </c>
      <c r="F83" s="26" t="s">
        <v>42</v>
      </c>
      <c r="G83" s="26" t="s">
        <v>17</v>
      </c>
      <c r="H83" s="26" t="s">
        <v>18</v>
      </c>
      <c r="I83" s="26" t="s">
        <v>230</v>
      </c>
      <c r="J83" s="56" t="s">
        <v>237</v>
      </c>
      <c r="K83" s="11">
        <f>K84</f>
        <v>15.1</v>
      </c>
      <c r="L83" s="11">
        <f t="shared" ref="L83:O83" si="21">L84</f>
        <v>0</v>
      </c>
      <c r="M83" s="11">
        <f t="shared" si="21"/>
        <v>0</v>
      </c>
      <c r="N83" s="11">
        <f t="shared" si="21"/>
        <v>12.8</v>
      </c>
      <c r="O83" s="11">
        <f t="shared" si="21"/>
        <v>13.2</v>
      </c>
    </row>
    <row r="84" spans="1:15" ht="29.25" customHeight="1">
      <c r="A84" s="23">
        <v>51</v>
      </c>
      <c r="B84" s="26" t="s">
        <v>23</v>
      </c>
      <c r="C84" s="26" t="s">
        <v>20</v>
      </c>
      <c r="D84" s="26" t="s">
        <v>232</v>
      </c>
      <c r="E84" s="26" t="s">
        <v>21</v>
      </c>
      <c r="F84" s="26" t="s">
        <v>234</v>
      </c>
      <c r="G84" s="26" t="s">
        <v>33</v>
      </c>
      <c r="H84" s="26" t="s">
        <v>18</v>
      </c>
      <c r="I84" s="26" t="s">
        <v>230</v>
      </c>
      <c r="J84" s="56" t="s">
        <v>238</v>
      </c>
      <c r="K84" s="11">
        <v>15.1</v>
      </c>
      <c r="L84" s="13"/>
      <c r="M84" s="13"/>
      <c r="N84" s="11">
        <v>12.8</v>
      </c>
      <c r="O84" s="11">
        <v>13.2</v>
      </c>
    </row>
    <row r="85" spans="1:15" ht="18" customHeight="1">
      <c r="A85" s="23">
        <v>52</v>
      </c>
      <c r="B85" s="26" t="s">
        <v>16</v>
      </c>
      <c r="C85" s="26" t="s">
        <v>20</v>
      </c>
      <c r="D85" s="26" t="s">
        <v>232</v>
      </c>
      <c r="E85" s="26" t="s">
        <v>21</v>
      </c>
      <c r="F85" s="26" t="s">
        <v>240</v>
      </c>
      <c r="G85" s="26" t="s">
        <v>17</v>
      </c>
      <c r="H85" s="26" t="s">
        <v>18</v>
      </c>
      <c r="I85" s="26" t="s">
        <v>230</v>
      </c>
      <c r="J85" s="56" t="s">
        <v>239</v>
      </c>
      <c r="K85" s="11">
        <f>K86+K87</f>
        <v>57.8</v>
      </c>
      <c r="L85" s="11">
        <f t="shared" ref="L85:O85" si="22">L86+L87</f>
        <v>0</v>
      </c>
      <c r="M85" s="11">
        <f t="shared" si="22"/>
        <v>0</v>
      </c>
      <c r="N85" s="11">
        <f t="shared" si="22"/>
        <v>0</v>
      </c>
      <c r="O85" s="11">
        <f t="shared" si="22"/>
        <v>0</v>
      </c>
    </row>
    <row r="86" spans="1:15" ht="27.75" customHeight="1">
      <c r="A86" s="23">
        <v>53</v>
      </c>
      <c r="B86" s="26" t="s">
        <v>225</v>
      </c>
      <c r="C86" s="26" t="s">
        <v>20</v>
      </c>
      <c r="D86" s="26" t="s">
        <v>232</v>
      </c>
      <c r="E86" s="26" t="s">
        <v>21</v>
      </c>
      <c r="F86" s="26" t="s">
        <v>233</v>
      </c>
      <c r="G86" s="26" t="s">
        <v>33</v>
      </c>
      <c r="H86" s="26" t="s">
        <v>18</v>
      </c>
      <c r="I86" s="26" t="s">
        <v>230</v>
      </c>
      <c r="J86" s="56" t="s">
        <v>241</v>
      </c>
      <c r="K86" s="11">
        <v>17</v>
      </c>
      <c r="L86" s="13"/>
      <c r="M86" s="13"/>
      <c r="N86" s="11">
        <v>0</v>
      </c>
      <c r="O86" s="11">
        <v>0</v>
      </c>
    </row>
    <row r="87" spans="1:15" ht="27.75" customHeight="1">
      <c r="A87" s="23">
        <v>54</v>
      </c>
      <c r="B87" s="26" t="s">
        <v>365</v>
      </c>
      <c r="C87" s="26" t="s">
        <v>20</v>
      </c>
      <c r="D87" s="26" t="s">
        <v>232</v>
      </c>
      <c r="E87" s="26" t="s">
        <v>21</v>
      </c>
      <c r="F87" s="26" t="s">
        <v>233</v>
      </c>
      <c r="G87" s="26" t="s">
        <v>33</v>
      </c>
      <c r="H87" s="26" t="s">
        <v>18</v>
      </c>
      <c r="I87" s="26" t="s">
        <v>230</v>
      </c>
      <c r="J87" s="56" t="s">
        <v>241</v>
      </c>
      <c r="K87" s="11">
        <v>40.799999999999997</v>
      </c>
      <c r="L87" s="13"/>
      <c r="M87" s="13"/>
      <c r="N87" s="11">
        <v>0</v>
      </c>
      <c r="O87" s="11">
        <v>0</v>
      </c>
    </row>
    <row r="88" spans="1:15" ht="24" customHeight="1">
      <c r="A88" s="23">
        <v>55</v>
      </c>
      <c r="B88" s="24" t="s">
        <v>5</v>
      </c>
      <c r="C88" s="24" t="s">
        <v>20</v>
      </c>
      <c r="D88" s="24" t="s">
        <v>366</v>
      </c>
      <c r="E88" s="24" t="s">
        <v>17</v>
      </c>
      <c r="F88" s="24" t="s">
        <v>16</v>
      </c>
      <c r="G88" s="24" t="s">
        <v>17</v>
      </c>
      <c r="H88" s="24" t="s">
        <v>18</v>
      </c>
      <c r="I88" s="24" t="s">
        <v>16</v>
      </c>
      <c r="J88" s="79" t="s">
        <v>378</v>
      </c>
      <c r="K88" s="91">
        <f>K89</f>
        <v>2684.2</v>
      </c>
      <c r="L88" s="91">
        <f t="shared" ref="L88:O88" si="23">L89</f>
        <v>0</v>
      </c>
      <c r="M88" s="91">
        <f t="shared" si="23"/>
        <v>0</v>
      </c>
      <c r="N88" s="91">
        <f t="shared" si="23"/>
        <v>0</v>
      </c>
      <c r="O88" s="91">
        <f t="shared" si="23"/>
        <v>0</v>
      </c>
    </row>
    <row r="89" spans="1:15" ht="61.5" customHeight="1">
      <c r="A89" s="23">
        <v>56</v>
      </c>
      <c r="B89" s="26" t="s">
        <v>5</v>
      </c>
      <c r="C89" s="26" t="s">
        <v>20</v>
      </c>
      <c r="D89" s="26" t="s">
        <v>366</v>
      </c>
      <c r="E89" s="26" t="s">
        <v>21</v>
      </c>
      <c r="F89" s="26" t="s">
        <v>16</v>
      </c>
      <c r="G89" s="26" t="s">
        <v>17</v>
      </c>
      <c r="H89" s="26" t="s">
        <v>18</v>
      </c>
      <c r="I89" s="26" t="s">
        <v>16</v>
      </c>
      <c r="J89" s="56" t="s">
        <v>377</v>
      </c>
      <c r="K89" s="86">
        <f>K90+K92</f>
        <v>2684.2</v>
      </c>
      <c r="L89" s="86">
        <f t="shared" ref="L89:O89" si="24">L90+L92</f>
        <v>0</v>
      </c>
      <c r="M89" s="86">
        <f t="shared" si="24"/>
        <v>0</v>
      </c>
      <c r="N89" s="86">
        <f t="shared" si="24"/>
        <v>0</v>
      </c>
      <c r="O89" s="86">
        <f t="shared" si="24"/>
        <v>0</v>
      </c>
    </row>
    <row r="90" spans="1:15" ht="78" customHeight="1">
      <c r="A90" s="23">
        <v>57</v>
      </c>
      <c r="B90" s="26" t="s">
        <v>5</v>
      </c>
      <c r="C90" s="26" t="s">
        <v>20</v>
      </c>
      <c r="D90" s="26" t="s">
        <v>366</v>
      </c>
      <c r="E90" s="26" t="s">
        <v>21</v>
      </c>
      <c r="F90" s="26" t="s">
        <v>38</v>
      </c>
      <c r="G90" s="26" t="s">
        <v>17</v>
      </c>
      <c r="H90" s="26" t="s">
        <v>18</v>
      </c>
      <c r="I90" s="26" t="s">
        <v>367</v>
      </c>
      <c r="J90" s="56" t="s">
        <v>371</v>
      </c>
      <c r="K90" s="86">
        <f>K91</f>
        <v>1508.8</v>
      </c>
      <c r="L90" s="86">
        <f t="shared" ref="L90:O90" si="25">L91</f>
        <v>0</v>
      </c>
      <c r="M90" s="86">
        <f t="shared" si="25"/>
        <v>0</v>
      </c>
      <c r="N90" s="86">
        <f t="shared" si="25"/>
        <v>0</v>
      </c>
      <c r="O90" s="86">
        <f t="shared" si="25"/>
        <v>0</v>
      </c>
    </row>
    <row r="91" spans="1:15" ht="63.75" customHeight="1">
      <c r="A91" s="23">
        <v>58</v>
      </c>
      <c r="B91" s="26" t="s">
        <v>5</v>
      </c>
      <c r="C91" s="26" t="s">
        <v>20</v>
      </c>
      <c r="D91" s="26" t="s">
        <v>366</v>
      </c>
      <c r="E91" s="26" t="s">
        <v>21</v>
      </c>
      <c r="F91" s="26" t="s">
        <v>198</v>
      </c>
      <c r="G91" s="26" t="s">
        <v>33</v>
      </c>
      <c r="H91" s="26" t="s">
        <v>18</v>
      </c>
      <c r="I91" s="26" t="s">
        <v>367</v>
      </c>
      <c r="J91" s="56" t="s">
        <v>370</v>
      </c>
      <c r="K91" s="88">
        <v>1508.8</v>
      </c>
      <c r="L91" s="85"/>
      <c r="M91" s="85"/>
      <c r="N91" s="86">
        <v>0</v>
      </c>
      <c r="O91" s="86">
        <v>0</v>
      </c>
    </row>
    <row r="92" spans="1:15" ht="24.75" customHeight="1">
      <c r="A92" s="23">
        <v>59</v>
      </c>
      <c r="B92" s="26" t="s">
        <v>5</v>
      </c>
      <c r="C92" s="26" t="s">
        <v>20</v>
      </c>
      <c r="D92" s="26" t="s">
        <v>366</v>
      </c>
      <c r="E92" s="26" t="s">
        <v>368</v>
      </c>
      <c r="F92" s="26" t="s">
        <v>16</v>
      </c>
      <c r="G92" s="26" t="s">
        <v>17</v>
      </c>
      <c r="H92" s="26" t="s">
        <v>18</v>
      </c>
      <c r="I92" s="26" t="s">
        <v>369</v>
      </c>
      <c r="J92" s="56" t="s">
        <v>376</v>
      </c>
      <c r="K92" s="88">
        <f>K93+K95</f>
        <v>1175.4000000000001</v>
      </c>
      <c r="L92" s="88">
        <f t="shared" ref="L92:O92" si="26">L93+L95</f>
        <v>0</v>
      </c>
      <c r="M92" s="88">
        <f t="shared" si="26"/>
        <v>0</v>
      </c>
      <c r="N92" s="88">
        <f t="shared" si="26"/>
        <v>0</v>
      </c>
      <c r="O92" s="88">
        <f t="shared" si="26"/>
        <v>0</v>
      </c>
    </row>
    <row r="93" spans="1:15" ht="26.25" customHeight="1">
      <c r="A93" s="23">
        <v>60</v>
      </c>
      <c r="B93" s="26" t="s">
        <v>5</v>
      </c>
      <c r="C93" s="26" t="s">
        <v>20</v>
      </c>
      <c r="D93" s="26" t="s">
        <v>366</v>
      </c>
      <c r="E93" s="26" t="s">
        <v>368</v>
      </c>
      <c r="F93" s="26" t="s">
        <v>22</v>
      </c>
      <c r="G93" s="26" t="s">
        <v>17</v>
      </c>
      <c r="H93" s="26" t="s">
        <v>18</v>
      </c>
      <c r="I93" s="26" t="s">
        <v>369</v>
      </c>
      <c r="J93" s="56" t="s">
        <v>373</v>
      </c>
      <c r="K93" s="88">
        <f>K94</f>
        <v>1070.4000000000001</v>
      </c>
      <c r="L93" s="88">
        <f t="shared" ref="L93:O93" si="27">L94</f>
        <v>0</v>
      </c>
      <c r="M93" s="88">
        <f t="shared" si="27"/>
        <v>0</v>
      </c>
      <c r="N93" s="88">
        <f t="shared" si="27"/>
        <v>0</v>
      </c>
      <c r="O93" s="88">
        <f t="shared" si="27"/>
        <v>0</v>
      </c>
    </row>
    <row r="94" spans="1:15" ht="54" customHeight="1">
      <c r="A94" s="23">
        <v>61</v>
      </c>
      <c r="B94" s="26" t="s">
        <v>5</v>
      </c>
      <c r="C94" s="26" t="s">
        <v>20</v>
      </c>
      <c r="D94" s="26" t="s">
        <v>366</v>
      </c>
      <c r="E94" s="26" t="s">
        <v>368</v>
      </c>
      <c r="F94" s="26" t="s">
        <v>10</v>
      </c>
      <c r="G94" s="26" t="s">
        <v>33</v>
      </c>
      <c r="H94" s="26" t="s">
        <v>18</v>
      </c>
      <c r="I94" s="26" t="s">
        <v>369</v>
      </c>
      <c r="J94" s="84" t="s">
        <v>372</v>
      </c>
      <c r="K94" s="87">
        <v>1070.4000000000001</v>
      </c>
      <c r="L94" s="85"/>
      <c r="M94" s="85"/>
      <c r="N94" s="86">
        <v>0</v>
      </c>
      <c r="O94" s="86">
        <v>0</v>
      </c>
    </row>
    <row r="95" spans="1:15" ht="43.5" customHeight="1">
      <c r="A95" s="23">
        <v>62</v>
      </c>
      <c r="B95" s="26" t="s">
        <v>5</v>
      </c>
      <c r="C95" s="26" t="s">
        <v>20</v>
      </c>
      <c r="D95" s="26" t="s">
        <v>366</v>
      </c>
      <c r="E95" s="26" t="s">
        <v>368</v>
      </c>
      <c r="F95" s="26" t="s">
        <v>24</v>
      </c>
      <c r="G95" s="26" t="s">
        <v>17</v>
      </c>
      <c r="H95" s="26" t="s">
        <v>18</v>
      </c>
      <c r="I95" s="26" t="s">
        <v>369</v>
      </c>
      <c r="J95" s="89" t="s">
        <v>375</v>
      </c>
      <c r="K95" s="90">
        <f>K96</f>
        <v>105</v>
      </c>
      <c r="L95" s="90">
        <f t="shared" ref="L95:O95" si="28">L96</f>
        <v>0</v>
      </c>
      <c r="M95" s="90">
        <f t="shared" si="28"/>
        <v>0</v>
      </c>
      <c r="N95" s="90">
        <f t="shared" si="28"/>
        <v>0</v>
      </c>
      <c r="O95" s="90">
        <f t="shared" si="28"/>
        <v>0</v>
      </c>
    </row>
    <row r="96" spans="1:15" ht="40.5" customHeight="1">
      <c r="A96" s="23">
        <v>63</v>
      </c>
      <c r="B96" s="26" t="s">
        <v>5</v>
      </c>
      <c r="C96" s="26" t="s">
        <v>20</v>
      </c>
      <c r="D96" s="26" t="s">
        <v>366</v>
      </c>
      <c r="E96" s="26" t="s">
        <v>368</v>
      </c>
      <c r="F96" s="26" t="s">
        <v>114</v>
      </c>
      <c r="G96" s="26" t="s">
        <v>33</v>
      </c>
      <c r="H96" s="26" t="s">
        <v>18</v>
      </c>
      <c r="I96" s="26" t="s">
        <v>369</v>
      </c>
      <c r="J96" s="62" t="s">
        <v>374</v>
      </c>
      <c r="K96" s="88">
        <v>105</v>
      </c>
      <c r="L96" s="85"/>
      <c r="M96" s="85"/>
      <c r="N96" s="86">
        <v>0</v>
      </c>
      <c r="O96" s="86">
        <v>0</v>
      </c>
    </row>
    <row r="97" spans="1:15" ht="22.5" customHeight="1">
      <c r="A97" s="23">
        <v>64</v>
      </c>
      <c r="B97" s="24" t="s">
        <v>16</v>
      </c>
      <c r="C97" s="24">
        <v>1</v>
      </c>
      <c r="D97" s="24">
        <v>16</v>
      </c>
      <c r="E97" s="24" t="s">
        <v>17</v>
      </c>
      <c r="F97" s="24" t="s">
        <v>16</v>
      </c>
      <c r="G97" s="24" t="s">
        <v>17</v>
      </c>
      <c r="H97" s="24" t="s">
        <v>18</v>
      </c>
      <c r="I97" s="24" t="s">
        <v>16</v>
      </c>
      <c r="J97" s="25" t="s">
        <v>30</v>
      </c>
      <c r="K97" s="12">
        <f>K98+K131+K137+K126</f>
        <v>684.30000000000007</v>
      </c>
      <c r="L97" s="12">
        <f>L98+L131+L137+L126</f>
        <v>0</v>
      </c>
      <c r="M97" s="12">
        <f>M98+M131+M137+M126</f>
        <v>0</v>
      </c>
      <c r="N97" s="12">
        <f>N98+N131+N137+N126</f>
        <v>400</v>
      </c>
      <c r="O97" s="12">
        <f>O98+O131+O137+O126</f>
        <v>400</v>
      </c>
    </row>
    <row r="98" spans="1:15" ht="29.25" customHeight="1">
      <c r="A98" s="23">
        <v>65</v>
      </c>
      <c r="B98" s="26" t="s">
        <v>16</v>
      </c>
      <c r="C98" s="26" t="s">
        <v>20</v>
      </c>
      <c r="D98" s="26" t="s">
        <v>50</v>
      </c>
      <c r="E98" s="26" t="s">
        <v>19</v>
      </c>
      <c r="F98" s="26" t="s">
        <v>16</v>
      </c>
      <c r="G98" s="26" t="s">
        <v>19</v>
      </c>
      <c r="H98" s="26" t="s">
        <v>18</v>
      </c>
      <c r="I98" s="26" t="s">
        <v>48</v>
      </c>
      <c r="J98" s="77" t="s">
        <v>219</v>
      </c>
      <c r="K98" s="11">
        <f>K99+K102+K106+K108+K110+K117+K122+K115+K113</f>
        <v>195.4</v>
      </c>
      <c r="L98" s="11">
        <f t="shared" ref="L98:O98" si="29">L99+L102+L106+L108+L110+L117+L122+L115+L113</f>
        <v>0</v>
      </c>
      <c r="M98" s="11">
        <f t="shared" si="29"/>
        <v>0</v>
      </c>
      <c r="N98" s="11">
        <f t="shared" si="29"/>
        <v>283.3</v>
      </c>
      <c r="O98" s="11">
        <f t="shared" si="29"/>
        <v>283.3</v>
      </c>
    </row>
    <row r="99" spans="1:15" ht="37.5" customHeight="1">
      <c r="A99" s="23">
        <v>66</v>
      </c>
      <c r="B99" s="26" t="s">
        <v>16</v>
      </c>
      <c r="C99" s="26" t="s">
        <v>20</v>
      </c>
      <c r="D99" s="26" t="s">
        <v>50</v>
      </c>
      <c r="E99" s="26" t="s">
        <v>19</v>
      </c>
      <c r="F99" s="26" t="s">
        <v>38</v>
      </c>
      <c r="G99" s="26" t="s">
        <v>19</v>
      </c>
      <c r="H99" s="26" t="s">
        <v>18</v>
      </c>
      <c r="I99" s="26" t="s">
        <v>48</v>
      </c>
      <c r="J99" s="75" t="s">
        <v>204</v>
      </c>
      <c r="K99" s="11">
        <f>K100+K101</f>
        <v>18.899999999999999</v>
      </c>
      <c r="L99" s="11">
        <f t="shared" ref="L99:O99" si="30">L100+L101</f>
        <v>0</v>
      </c>
      <c r="M99" s="11">
        <f t="shared" si="30"/>
        <v>0</v>
      </c>
      <c r="N99" s="11">
        <f t="shared" si="30"/>
        <v>2</v>
      </c>
      <c r="O99" s="11">
        <f t="shared" si="30"/>
        <v>2</v>
      </c>
    </row>
    <row r="100" spans="1:15" ht="63.75" customHeight="1">
      <c r="A100" s="23">
        <v>67</v>
      </c>
      <c r="B100" s="26" t="s">
        <v>197</v>
      </c>
      <c r="C100" s="26" t="s">
        <v>20</v>
      </c>
      <c r="D100" s="26" t="s">
        <v>50</v>
      </c>
      <c r="E100" s="26" t="s">
        <v>19</v>
      </c>
      <c r="F100" s="26" t="s">
        <v>198</v>
      </c>
      <c r="G100" s="26" t="s">
        <v>19</v>
      </c>
      <c r="H100" s="26" t="s">
        <v>18</v>
      </c>
      <c r="I100" s="26" t="s">
        <v>48</v>
      </c>
      <c r="J100" s="75" t="s">
        <v>199</v>
      </c>
      <c r="K100" s="11">
        <v>3.2</v>
      </c>
      <c r="L100" s="11"/>
      <c r="M100" s="11"/>
      <c r="N100" s="11">
        <v>2</v>
      </c>
      <c r="O100" s="11">
        <v>2</v>
      </c>
    </row>
    <row r="101" spans="1:15" ht="63.75" customHeight="1">
      <c r="A101" s="23">
        <v>68</v>
      </c>
      <c r="B101" s="26" t="s">
        <v>148</v>
      </c>
      <c r="C101" s="26" t="s">
        <v>20</v>
      </c>
      <c r="D101" s="26" t="s">
        <v>50</v>
      </c>
      <c r="E101" s="26" t="s">
        <v>19</v>
      </c>
      <c r="F101" s="26" t="s">
        <v>198</v>
      </c>
      <c r="G101" s="26" t="s">
        <v>19</v>
      </c>
      <c r="H101" s="26" t="s">
        <v>18</v>
      </c>
      <c r="I101" s="26" t="s">
        <v>48</v>
      </c>
      <c r="J101" s="75" t="s">
        <v>199</v>
      </c>
      <c r="K101" s="11">
        <v>15.7</v>
      </c>
      <c r="L101" s="11"/>
      <c r="M101" s="11"/>
      <c r="N101" s="11">
        <v>0</v>
      </c>
      <c r="O101" s="11">
        <v>0</v>
      </c>
    </row>
    <row r="102" spans="1:15" ht="64.5" customHeight="1">
      <c r="A102" s="23">
        <v>69</v>
      </c>
      <c r="B102" s="26" t="s">
        <v>16</v>
      </c>
      <c r="C102" s="26" t="s">
        <v>20</v>
      </c>
      <c r="D102" s="26" t="s">
        <v>50</v>
      </c>
      <c r="E102" s="26" t="s">
        <v>19</v>
      </c>
      <c r="F102" s="26" t="s">
        <v>42</v>
      </c>
      <c r="G102" s="26" t="s">
        <v>19</v>
      </c>
      <c r="H102" s="26" t="s">
        <v>18</v>
      </c>
      <c r="I102" s="26" t="s">
        <v>48</v>
      </c>
      <c r="J102" s="75" t="s">
        <v>139</v>
      </c>
      <c r="K102" s="11">
        <f>K103</f>
        <v>33.9</v>
      </c>
      <c r="L102" s="11">
        <f t="shared" ref="L102:O102" si="31">L103</f>
        <v>0</v>
      </c>
      <c r="M102" s="11">
        <f t="shared" si="31"/>
        <v>0</v>
      </c>
      <c r="N102" s="11">
        <f t="shared" si="31"/>
        <v>43</v>
      </c>
      <c r="O102" s="11">
        <f t="shared" si="31"/>
        <v>43</v>
      </c>
    </row>
    <row r="103" spans="1:15" ht="83.25" customHeight="1">
      <c r="A103" s="23">
        <v>70</v>
      </c>
      <c r="B103" s="26" t="s">
        <v>16</v>
      </c>
      <c r="C103" s="26" t="s">
        <v>20</v>
      </c>
      <c r="D103" s="26" t="s">
        <v>50</v>
      </c>
      <c r="E103" s="26" t="s">
        <v>19</v>
      </c>
      <c r="F103" s="26" t="s">
        <v>138</v>
      </c>
      <c r="G103" s="26" t="s">
        <v>19</v>
      </c>
      <c r="H103" s="26" t="s">
        <v>18</v>
      </c>
      <c r="I103" s="26" t="s">
        <v>48</v>
      </c>
      <c r="J103" s="76" t="s">
        <v>137</v>
      </c>
      <c r="K103" s="11">
        <f>K104+K105</f>
        <v>33.9</v>
      </c>
      <c r="L103" s="11">
        <f t="shared" ref="L103:O103" si="32">L104+L105</f>
        <v>0</v>
      </c>
      <c r="M103" s="11">
        <f t="shared" si="32"/>
        <v>0</v>
      </c>
      <c r="N103" s="11">
        <f t="shared" si="32"/>
        <v>43</v>
      </c>
      <c r="O103" s="11">
        <f t="shared" si="32"/>
        <v>43</v>
      </c>
    </row>
    <row r="104" spans="1:15" ht="78" customHeight="1">
      <c r="A104" s="23">
        <v>71</v>
      </c>
      <c r="B104" s="26" t="s">
        <v>197</v>
      </c>
      <c r="C104" s="26" t="s">
        <v>20</v>
      </c>
      <c r="D104" s="26" t="s">
        <v>50</v>
      </c>
      <c r="E104" s="26" t="s">
        <v>19</v>
      </c>
      <c r="F104" s="26" t="s">
        <v>138</v>
      </c>
      <c r="G104" s="26" t="s">
        <v>19</v>
      </c>
      <c r="H104" s="26" t="s">
        <v>18</v>
      </c>
      <c r="I104" s="26" t="s">
        <v>48</v>
      </c>
      <c r="J104" s="75" t="s">
        <v>137</v>
      </c>
      <c r="K104" s="11">
        <v>0.6</v>
      </c>
      <c r="L104" s="11"/>
      <c r="M104" s="11"/>
      <c r="N104" s="11">
        <v>3</v>
      </c>
      <c r="O104" s="11">
        <v>3</v>
      </c>
    </row>
    <row r="105" spans="1:15" ht="78.75" customHeight="1">
      <c r="A105" s="23">
        <v>72</v>
      </c>
      <c r="B105" s="26" t="s">
        <v>148</v>
      </c>
      <c r="C105" s="26" t="s">
        <v>20</v>
      </c>
      <c r="D105" s="26" t="s">
        <v>50</v>
      </c>
      <c r="E105" s="26" t="s">
        <v>19</v>
      </c>
      <c r="F105" s="26" t="s">
        <v>138</v>
      </c>
      <c r="G105" s="26" t="s">
        <v>19</v>
      </c>
      <c r="H105" s="26" t="s">
        <v>18</v>
      </c>
      <c r="I105" s="26" t="s">
        <v>48</v>
      </c>
      <c r="J105" s="75" t="s">
        <v>137</v>
      </c>
      <c r="K105" s="11">
        <v>33.299999999999997</v>
      </c>
      <c r="L105" s="11"/>
      <c r="M105" s="11"/>
      <c r="N105" s="11">
        <v>40</v>
      </c>
      <c r="O105" s="11">
        <v>40</v>
      </c>
    </row>
    <row r="106" spans="1:15" ht="37.5" customHeight="1">
      <c r="A106" s="23">
        <v>73</v>
      </c>
      <c r="B106" s="26" t="s">
        <v>16</v>
      </c>
      <c r="C106" s="26" t="s">
        <v>20</v>
      </c>
      <c r="D106" s="26" t="s">
        <v>50</v>
      </c>
      <c r="E106" s="26" t="s">
        <v>19</v>
      </c>
      <c r="F106" s="26" t="s">
        <v>203</v>
      </c>
      <c r="G106" s="26" t="s">
        <v>19</v>
      </c>
      <c r="H106" s="26" t="s">
        <v>18</v>
      </c>
      <c r="I106" s="26" t="s">
        <v>48</v>
      </c>
      <c r="J106" s="75" t="s">
        <v>202</v>
      </c>
      <c r="K106" s="11">
        <f>K107</f>
        <v>3.3</v>
      </c>
      <c r="L106" s="11">
        <f t="shared" ref="L106:O106" si="33">L107</f>
        <v>0</v>
      </c>
      <c r="M106" s="11">
        <f t="shared" si="33"/>
        <v>0</v>
      </c>
      <c r="N106" s="11">
        <f t="shared" si="33"/>
        <v>2</v>
      </c>
      <c r="O106" s="11">
        <f t="shared" si="33"/>
        <v>2</v>
      </c>
    </row>
    <row r="107" spans="1:15" ht="66" customHeight="1">
      <c r="A107" s="23">
        <v>74</v>
      </c>
      <c r="B107" s="26" t="s">
        <v>148</v>
      </c>
      <c r="C107" s="26" t="s">
        <v>20</v>
      </c>
      <c r="D107" s="26" t="s">
        <v>50</v>
      </c>
      <c r="E107" s="26" t="s">
        <v>19</v>
      </c>
      <c r="F107" s="26" t="s">
        <v>200</v>
      </c>
      <c r="G107" s="26" t="s">
        <v>19</v>
      </c>
      <c r="H107" s="26" t="s">
        <v>18</v>
      </c>
      <c r="I107" s="26" t="s">
        <v>48</v>
      </c>
      <c r="J107" s="76" t="s">
        <v>201</v>
      </c>
      <c r="K107" s="11">
        <v>3.3</v>
      </c>
      <c r="L107" s="11"/>
      <c r="M107" s="11"/>
      <c r="N107" s="11">
        <v>2</v>
      </c>
      <c r="O107" s="11">
        <v>2</v>
      </c>
    </row>
    <row r="108" spans="1:15" ht="58.5" customHeight="1">
      <c r="A108" s="23">
        <v>75</v>
      </c>
      <c r="B108" s="26" t="s">
        <v>16</v>
      </c>
      <c r="C108" s="26" t="s">
        <v>20</v>
      </c>
      <c r="D108" s="26" t="s">
        <v>50</v>
      </c>
      <c r="E108" s="26" t="s">
        <v>19</v>
      </c>
      <c r="F108" s="26" t="s">
        <v>146</v>
      </c>
      <c r="G108" s="26" t="s">
        <v>19</v>
      </c>
      <c r="H108" s="26" t="s">
        <v>18</v>
      </c>
      <c r="I108" s="26" t="s">
        <v>48</v>
      </c>
      <c r="J108" s="76" t="s">
        <v>207</v>
      </c>
      <c r="K108" s="11">
        <f>K109</f>
        <v>1</v>
      </c>
      <c r="L108" s="11">
        <f t="shared" ref="L108:O108" si="34">L109</f>
        <v>0</v>
      </c>
      <c r="M108" s="11">
        <f t="shared" si="34"/>
        <v>0</v>
      </c>
      <c r="N108" s="11">
        <f t="shared" si="34"/>
        <v>2</v>
      </c>
      <c r="O108" s="11">
        <f t="shared" si="34"/>
        <v>2</v>
      </c>
    </row>
    <row r="109" spans="1:15" ht="66" customHeight="1">
      <c r="A109" s="23">
        <v>76</v>
      </c>
      <c r="B109" s="26" t="s">
        <v>148</v>
      </c>
      <c r="C109" s="26" t="s">
        <v>20</v>
      </c>
      <c r="D109" s="26" t="s">
        <v>50</v>
      </c>
      <c r="E109" s="26" t="s">
        <v>19</v>
      </c>
      <c r="F109" s="26" t="s">
        <v>205</v>
      </c>
      <c r="G109" s="26" t="s">
        <v>19</v>
      </c>
      <c r="H109" s="26" t="s">
        <v>18</v>
      </c>
      <c r="I109" s="26" t="s">
        <v>48</v>
      </c>
      <c r="J109" s="76" t="s">
        <v>206</v>
      </c>
      <c r="K109" s="11">
        <v>1</v>
      </c>
      <c r="L109" s="11"/>
      <c r="M109" s="11"/>
      <c r="N109" s="11">
        <v>2</v>
      </c>
      <c r="O109" s="11">
        <v>2</v>
      </c>
    </row>
    <row r="110" spans="1:15" ht="57.75" customHeight="1">
      <c r="A110" s="23">
        <v>77</v>
      </c>
      <c r="B110" s="26" t="s">
        <v>16</v>
      </c>
      <c r="C110" s="26" t="s">
        <v>20</v>
      </c>
      <c r="D110" s="26" t="s">
        <v>50</v>
      </c>
      <c r="E110" s="26" t="s">
        <v>19</v>
      </c>
      <c r="F110" s="26" t="s">
        <v>48</v>
      </c>
      <c r="G110" s="26" t="s">
        <v>19</v>
      </c>
      <c r="H110" s="26" t="s">
        <v>18</v>
      </c>
      <c r="I110" s="26" t="s">
        <v>48</v>
      </c>
      <c r="J110" s="76" t="s">
        <v>150</v>
      </c>
      <c r="K110" s="11">
        <f>K112+K111</f>
        <v>45</v>
      </c>
      <c r="L110" s="11">
        <f t="shared" ref="L110:O110" si="35">L112+L111</f>
        <v>0</v>
      </c>
      <c r="M110" s="11">
        <f t="shared" si="35"/>
        <v>0</v>
      </c>
      <c r="N110" s="11">
        <f t="shared" si="35"/>
        <v>100</v>
      </c>
      <c r="O110" s="11">
        <f t="shared" si="35"/>
        <v>100</v>
      </c>
    </row>
    <row r="111" spans="1:15" ht="80.25" customHeight="1">
      <c r="A111" s="23">
        <v>78</v>
      </c>
      <c r="B111" s="26" t="s">
        <v>197</v>
      </c>
      <c r="C111" s="26" t="s">
        <v>20</v>
      </c>
      <c r="D111" s="26" t="s">
        <v>50</v>
      </c>
      <c r="E111" s="26" t="s">
        <v>19</v>
      </c>
      <c r="F111" s="26" t="s">
        <v>151</v>
      </c>
      <c r="G111" s="26" t="s">
        <v>19</v>
      </c>
      <c r="H111" s="26" t="s">
        <v>18</v>
      </c>
      <c r="I111" s="26" t="s">
        <v>48</v>
      </c>
      <c r="J111" s="76" t="s">
        <v>149</v>
      </c>
      <c r="K111" s="11">
        <v>20</v>
      </c>
      <c r="L111" s="11"/>
      <c r="M111" s="11"/>
      <c r="N111" s="11">
        <v>0</v>
      </c>
      <c r="O111" s="11">
        <v>0</v>
      </c>
    </row>
    <row r="112" spans="1:15" ht="81" customHeight="1">
      <c r="A112" s="23">
        <v>79</v>
      </c>
      <c r="B112" s="26" t="s">
        <v>148</v>
      </c>
      <c r="C112" s="26" t="s">
        <v>20</v>
      </c>
      <c r="D112" s="26" t="s">
        <v>50</v>
      </c>
      <c r="E112" s="26" t="s">
        <v>19</v>
      </c>
      <c r="F112" s="26" t="s">
        <v>151</v>
      </c>
      <c r="G112" s="26" t="s">
        <v>19</v>
      </c>
      <c r="H112" s="26" t="s">
        <v>18</v>
      </c>
      <c r="I112" s="26" t="s">
        <v>48</v>
      </c>
      <c r="J112" s="76" t="s">
        <v>149</v>
      </c>
      <c r="K112" s="11">
        <v>25</v>
      </c>
      <c r="L112" s="11"/>
      <c r="M112" s="11"/>
      <c r="N112" s="11">
        <v>100</v>
      </c>
      <c r="O112" s="11">
        <v>100</v>
      </c>
    </row>
    <row r="113" spans="1:15" ht="81" customHeight="1">
      <c r="A113" s="23">
        <v>80</v>
      </c>
      <c r="B113" s="26" t="s">
        <v>16</v>
      </c>
      <c r="C113" s="26" t="s">
        <v>20</v>
      </c>
      <c r="D113" s="26" t="s">
        <v>50</v>
      </c>
      <c r="E113" s="26" t="s">
        <v>19</v>
      </c>
      <c r="F113" s="26" t="s">
        <v>119</v>
      </c>
      <c r="G113" s="26" t="s">
        <v>19</v>
      </c>
      <c r="H113" s="26" t="s">
        <v>18</v>
      </c>
      <c r="I113" s="26" t="s">
        <v>48</v>
      </c>
      <c r="J113" s="75" t="s">
        <v>380</v>
      </c>
      <c r="K113" s="11">
        <f>K114</f>
        <v>5.0999999999999996</v>
      </c>
      <c r="L113" s="11">
        <f t="shared" ref="L113:O113" si="36">L114</f>
        <v>0</v>
      </c>
      <c r="M113" s="11">
        <f t="shared" si="36"/>
        <v>0</v>
      </c>
      <c r="N113" s="11">
        <f t="shared" si="36"/>
        <v>0</v>
      </c>
      <c r="O113" s="11">
        <f t="shared" si="36"/>
        <v>0</v>
      </c>
    </row>
    <row r="114" spans="1:15" ht="102.75" customHeight="1">
      <c r="A114" s="23">
        <v>81</v>
      </c>
      <c r="B114" s="26" t="s">
        <v>148</v>
      </c>
      <c r="C114" s="26" t="s">
        <v>20</v>
      </c>
      <c r="D114" s="26" t="s">
        <v>50</v>
      </c>
      <c r="E114" s="26" t="s">
        <v>19</v>
      </c>
      <c r="F114" s="26" t="s">
        <v>379</v>
      </c>
      <c r="G114" s="26" t="s">
        <v>19</v>
      </c>
      <c r="H114" s="26" t="s">
        <v>18</v>
      </c>
      <c r="I114" s="26" t="s">
        <v>48</v>
      </c>
      <c r="J114" s="29" t="s">
        <v>381</v>
      </c>
      <c r="K114" s="11">
        <v>5.0999999999999996</v>
      </c>
      <c r="L114" s="11"/>
      <c r="M114" s="11"/>
      <c r="N114" s="11">
        <v>0</v>
      </c>
      <c r="O114" s="11">
        <v>0</v>
      </c>
    </row>
    <row r="115" spans="1:15" ht="51" customHeight="1">
      <c r="A115" s="23">
        <v>82</v>
      </c>
      <c r="B115" s="26" t="s">
        <v>16</v>
      </c>
      <c r="C115" s="26" t="s">
        <v>20</v>
      </c>
      <c r="D115" s="26" t="s">
        <v>50</v>
      </c>
      <c r="E115" s="26" t="s">
        <v>19</v>
      </c>
      <c r="F115" s="26" t="s">
        <v>255</v>
      </c>
      <c r="G115" s="26" t="s">
        <v>19</v>
      </c>
      <c r="H115" s="26" t="s">
        <v>18</v>
      </c>
      <c r="I115" s="26" t="s">
        <v>48</v>
      </c>
      <c r="J115" s="75" t="s">
        <v>254</v>
      </c>
      <c r="K115" s="11">
        <f>K116</f>
        <v>0</v>
      </c>
      <c r="L115" s="11">
        <f t="shared" ref="L115:O115" si="37">L116</f>
        <v>0</v>
      </c>
      <c r="M115" s="11">
        <f t="shared" si="37"/>
        <v>0</v>
      </c>
      <c r="N115" s="11">
        <f t="shared" si="37"/>
        <v>1</v>
      </c>
      <c r="O115" s="11">
        <f t="shared" si="37"/>
        <v>1</v>
      </c>
    </row>
    <row r="116" spans="1:15" ht="69" customHeight="1">
      <c r="A116" s="23">
        <v>83</v>
      </c>
      <c r="B116" s="26" t="s">
        <v>148</v>
      </c>
      <c r="C116" s="26" t="s">
        <v>20</v>
      </c>
      <c r="D116" s="26" t="s">
        <v>50</v>
      </c>
      <c r="E116" s="26" t="s">
        <v>19</v>
      </c>
      <c r="F116" s="26" t="s">
        <v>252</v>
      </c>
      <c r="G116" s="26" t="s">
        <v>19</v>
      </c>
      <c r="H116" s="26" t="s">
        <v>18</v>
      </c>
      <c r="I116" s="26" t="s">
        <v>48</v>
      </c>
      <c r="J116" s="76" t="s">
        <v>253</v>
      </c>
      <c r="K116" s="11">
        <v>0</v>
      </c>
      <c r="L116" s="11"/>
      <c r="M116" s="11"/>
      <c r="N116" s="11">
        <v>1</v>
      </c>
      <c r="O116" s="11">
        <v>1</v>
      </c>
    </row>
    <row r="117" spans="1:15" ht="42.75" customHeight="1">
      <c r="A117" s="23">
        <v>84</v>
      </c>
      <c r="B117" s="26" t="s">
        <v>16</v>
      </c>
      <c r="C117" s="26" t="s">
        <v>20</v>
      </c>
      <c r="D117" s="26" t="s">
        <v>50</v>
      </c>
      <c r="E117" s="26" t="s">
        <v>19</v>
      </c>
      <c r="F117" s="26" t="s">
        <v>153</v>
      </c>
      <c r="G117" s="26" t="s">
        <v>19</v>
      </c>
      <c r="H117" s="26" t="s">
        <v>18</v>
      </c>
      <c r="I117" s="26" t="s">
        <v>48</v>
      </c>
      <c r="J117" s="76" t="s">
        <v>155</v>
      </c>
      <c r="K117" s="11">
        <f>K118</f>
        <v>17.899999999999999</v>
      </c>
      <c r="L117" s="11">
        <f t="shared" ref="L117:O117" si="38">L118</f>
        <v>0</v>
      </c>
      <c r="M117" s="11">
        <f t="shared" si="38"/>
        <v>0</v>
      </c>
      <c r="N117" s="11">
        <f t="shared" si="38"/>
        <v>71.3</v>
      </c>
      <c r="O117" s="11">
        <f t="shared" si="38"/>
        <v>71.3</v>
      </c>
    </row>
    <row r="118" spans="1:15" ht="72" customHeight="1">
      <c r="A118" s="23">
        <v>85</v>
      </c>
      <c r="B118" s="26" t="s">
        <v>16</v>
      </c>
      <c r="C118" s="26" t="s">
        <v>20</v>
      </c>
      <c r="D118" s="26" t="s">
        <v>50</v>
      </c>
      <c r="E118" s="26" t="s">
        <v>19</v>
      </c>
      <c r="F118" s="26" t="s">
        <v>152</v>
      </c>
      <c r="G118" s="26" t="s">
        <v>19</v>
      </c>
      <c r="H118" s="26" t="s">
        <v>18</v>
      </c>
      <c r="I118" s="26" t="s">
        <v>48</v>
      </c>
      <c r="J118" s="75" t="s">
        <v>154</v>
      </c>
      <c r="K118" s="11">
        <f>K119+K120+K121</f>
        <v>17.899999999999999</v>
      </c>
      <c r="L118" s="11">
        <f t="shared" ref="L118:O118" si="39">L119+L120+L121</f>
        <v>0</v>
      </c>
      <c r="M118" s="11">
        <f t="shared" si="39"/>
        <v>0</v>
      </c>
      <c r="N118" s="11">
        <f t="shared" si="39"/>
        <v>71.3</v>
      </c>
      <c r="O118" s="11">
        <f t="shared" si="39"/>
        <v>71.3</v>
      </c>
    </row>
    <row r="119" spans="1:15" ht="64.5" customHeight="1">
      <c r="A119" s="23">
        <v>86</v>
      </c>
      <c r="B119" s="26" t="s">
        <v>209</v>
      </c>
      <c r="C119" s="26" t="s">
        <v>20</v>
      </c>
      <c r="D119" s="26" t="s">
        <v>50</v>
      </c>
      <c r="E119" s="26" t="s">
        <v>19</v>
      </c>
      <c r="F119" s="26" t="s">
        <v>152</v>
      </c>
      <c r="G119" s="26" t="s">
        <v>19</v>
      </c>
      <c r="H119" s="26" t="s">
        <v>18</v>
      </c>
      <c r="I119" s="26" t="s">
        <v>48</v>
      </c>
      <c r="J119" s="75" t="s">
        <v>154</v>
      </c>
      <c r="K119" s="11">
        <v>0</v>
      </c>
      <c r="L119" s="11"/>
      <c r="M119" s="11"/>
      <c r="N119" s="11">
        <v>0.5</v>
      </c>
      <c r="O119" s="11">
        <v>0.5</v>
      </c>
    </row>
    <row r="120" spans="1:15" ht="63.75" customHeight="1">
      <c r="A120" s="23">
        <v>87</v>
      </c>
      <c r="B120" s="26" t="s">
        <v>53</v>
      </c>
      <c r="C120" s="26" t="s">
        <v>20</v>
      </c>
      <c r="D120" s="26" t="s">
        <v>50</v>
      </c>
      <c r="E120" s="26" t="s">
        <v>19</v>
      </c>
      <c r="F120" s="26" t="s">
        <v>152</v>
      </c>
      <c r="G120" s="26" t="s">
        <v>19</v>
      </c>
      <c r="H120" s="26" t="s">
        <v>18</v>
      </c>
      <c r="I120" s="26" t="s">
        <v>48</v>
      </c>
      <c r="J120" s="75" t="s">
        <v>154</v>
      </c>
      <c r="K120" s="11">
        <v>0.2</v>
      </c>
      <c r="L120" s="11"/>
      <c r="M120" s="11"/>
      <c r="N120" s="11">
        <v>0.8</v>
      </c>
      <c r="O120" s="11">
        <v>0.8</v>
      </c>
    </row>
    <row r="121" spans="1:15" ht="66" customHeight="1">
      <c r="A121" s="23">
        <v>88</v>
      </c>
      <c r="B121" s="26" t="s">
        <v>148</v>
      </c>
      <c r="C121" s="26" t="s">
        <v>20</v>
      </c>
      <c r="D121" s="26" t="s">
        <v>50</v>
      </c>
      <c r="E121" s="26" t="s">
        <v>19</v>
      </c>
      <c r="F121" s="26" t="s">
        <v>152</v>
      </c>
      <c r="G121" s="26" t="s">
        <v>19</v>
      </c>
      <c r="H121" s="26" t="s">
        <v>18</v>
      </c>
      <c r="I121" s="26" t="s">
        <v>48</v>
      </c>
      <c r="J121" s="75" t="s">
        <v>154</v>
      </c>
      <c r="K121" s="11">
        <v>17.7</v>
      </c>
      <c r="L121" s="11"/>
      <c r="M121" s="11"/>
      <c r="N121" s="11">
        <v>70</v>
      </c>
      <c r="O121" s="11">
        <v>70</v>
      </c>
    </row>
    <row r="122" spans="1:15" ht="53.25" customHeight="1">
      <c r="A122" s="23">
        <v>89</v>
      </c>
      <c r="B122" s="26" t="s">
        <v>16</v>
      </c>
      <c r="C122" s="26" t="s">
        <v>20</v>
      </c>
      <c r="D122" s="26" t="s">
        <v>50</v>
      </c>
      <c r="E122" s="26" t="s">
        <v>19</v>
      </c>
      <c r="F122" s="26" t="s">
        <v>141</v>
      </c>
      <c r="G122" s="26" t="s">
        <v>19</v>
      </c>
      <c r="H122" s="26" t="s">
        <v>18</v>
      </c>
      <c r="I122" s="26" t="s">
        <v>48</v>
      </c>
      <c r="J122" s="75" t="s">
        <v>184</v>
      </c>
      <c r="K122" s="11">
        <f>K123</f>
        <v>70.3</v>
      </c>
      <c r="L122" s="11">
        <f t="shared" ref="L122:O122" si="40">L123</f>
        <v>0</v>
      </c>
      <c r="M122" s="11">
        <f t="shared" si="40"/>
        <v>0</v>
      </c>
      <c r="N122" s="11">
        <f t="shared" si="40"/>
        <v>62</v>
      </c>
      <c r="O122" s="11">
        <f t="shared" si="40"/>
        <v>62</v>
      </c>
    </row>
    <row r="123" spans="1:15" ht="72.75" customHeight="1">
      <c r="A123" s="23">
        <v>90</v>
      </c>
      <c r="B123" s="26" t="s">
        <v>16</v>
      </c>
      <c r="C123" s="26" t="s">
        <v>20</v>
      </c>
      <c r="D123" s="26" t="s">
        <v>50</v>
      </c>
      <c r="E123" s="26" t="s">
        <v>19</v>
      </c>
      <c r="F123" s="26" t="s">
        <v>140</v>
      </c>
      <c r="G123" s="26" t="s">
        <v>19</v>
      </c>
      <c r="H123" s="26" t="s">
        <v>18</v>
      </c>
      <c r="I123" s="26" t="s">
        <v>48</v>
      </c>
      <c r="J123" s="76" t="s">
        <v>142</v>
      </c>
      <c r="K123" s="11">
        <f>K124+K125</f>
        <v>70.3</v>
      </c>
      <c r="L123" s="11">
        <f t="shared" ref="L123:O123" si="41">L124+L125</f>
        <v>0</v>
      </c>
      <c r="M123" s="11">
        <f t="shared" si="41"/>
        <v>0</v>
      </c>
      <c r="N123" s="11">
        <f t="shared" si="41"/>
        <v>62</v>
      </c>
      <c r="O123" s="11">
        <f t="shared" si="41"/>
        <v>62</v>
      </c>
    </row>
    <row r="124" spans="1:15" ht="69" customHeight="1">
      <c r="A124" s="23">
        <v>91</v>
      </c>
      <c r="B124" s="26" t="s">
        <v>197</v>
      </c>
      <c r="C124" s="26" t="s">
        <v>20</v>
      </c>
      <c r="D124" s="26" t="s">
        <v>50</v>
      </c>
      <c r="E124" s="26" t="s">
        <v>19</v>
      </c>
      <c r="F124" s="26" t="s">
        <v>140</v>
      </c>
      <c r="G124" s="26" t="s">
        <v>19</v>
      </c>
      <c r="H124" s="26" t="s">
        <v>18</v>
      </c>
      <c r="I124" s="26" t="s">
        <v>48</v>
      </c>
      <c r="J124" s="76" t="s">
        <v>142</v>
      </c>
      <c r="K124" s="11">
        <v>2.5</v>
      </c>
      <c r="L124" s="11"/>
      <c r="M124" s="11"/>
      <c r="N124" s="11">
        <v>2</v>
      </c>
      <c r="O124" s="11">
        <v>2</v>
      </c>
    </row>
    <row r="125" spans="1:15" ht="66.75" customHeight="1">
      <c r="A125" s="23">
        <v>92</v>
      </c>
      <c r="B125" s="26" t="s">
        <v>148</v>
      </c>
      <c r="C125" s="26" t="s">
        <v>20</v>
      </c>
      <c r="D125" s="26" t="s">
        <v>50</v>
      </c>
      <c r="E125" s="26" t="s">
        <v>19</v>
      </c>
      <c r="F125" s="26" t="s">
        <v>140</v>
      </c>
      <c r="G125" s="26" t="s">
        <v>19</v>
      </c>
      <c r="H125" s="26" t="s">
        <v>18</v>
      </c>
      <c r="I125" s="26" t="s">
        <v>48</v>
      </c>
      <c r="J125" s="76" t="s">
        <v>142</v>
      </c>
      <c r="K125" s="11">
        <v>67.8</v>
      </c>
      <c r="L125" s="11"/>
      <c r="M125" s="11"/>
      <c r="N125" s="11">
        <v>60</v>
      </c>
      <c r="O125" s="11">
        <v>60</v>
      </c>
    </row>
    <row r="126" spans="1:15" ht="83.25" customHeight="1">
      <c r="A126" s="23">
        <v>93</v>
      </c>
      <c r="B126" s="26" t="s">
        <v>16</v>
      </c>
      <c r="C126" s="26" t="s">
        <v>20</v>
      </c>
      <c r="D126" s="26" t="s">
        <v>50</v>
      </c>
      <c r="E126" s="26" t="s">
        <v>36</v>
      </c>
      <c r="F126" s="26" t="s">
        <v>16</v>
      </c>
      <c r="G126" s="26" t="s">
        <v>17</v>
      </c>
      <c r="H126" s="26" t="s">
        <v>18</v>
      </c>
      <c r="I126" s="26" t="s">
        <v>48</v>
      </c>
      <c r="J126" s="62" t="s">
        <v>247</v>
      </c>
      <c r="K126" s="11">
        <f>K127</f>
        <v>32.599999999999994</v>
      </c>
      <c r="L126" s="11">
        <f t="shared" ref="L126:O126" si="42">L127</f>
        <v>0</v>
      </c>
      <c r="M126" s="11">
        <f t="shared" si="42"/>
        <v>0</v>
      </c>
      <c r="N126" s="11">
        <f t="shared" si="42"/>
        <v>5.7</v>
      </c>
      <c r="O126" s="11">
        <f t="shared" si="42"/>
        <v>5.7</v>
      </c>
    </row>
    <row r="127" spans="1:15" ht="42" customHeight="1">
      <c r="A127" s="23">
        <v>94</v>
      </c>
      <c r="B127" s="26" t="s">
        <v>16</v>
      </c>
      <c r="C127" s="26" t="s">
        <v>20</v>
      </c>
      <c r="D127" s="26" t="s">
        <v>50</v>
      </c>
      <c r="E127" s="26" t="s">
        <v>36</v>
      </c>
      <c r="F127" s="26" t="s">
        <v>22</v>
      </c>
      <c r="G127" s="26" t="s">
        <v>17</v>
      </c>
      <c r="H127" s="26" t="s">
        <v>18</v>
      </c>
      <c r="I127" s="26" t="s">
        <v>48</v>
      </c>
      <c r="J127" s="62" t="s">
        <v>246</v>
      </c>
      <c r="K127" s="11">
        <f>K128+K129+K130</f>
        <v>32.599999999999994</v>
      </c>
      <c r="L127" s="11">
        <f t="shared" ref="L127:O127" si="43">L128+L129+L130</f>
        <v>0</v>
      </c>
      <c r="M127" s="11">
        <f t="shared" si="43"/>
        <v>0</v>
      </c>
      <c r="N127" s="11">
        <f t="shared" si="43"/>
        <v>5.7</v>
      </c>
      <c r="O127" s="11">
        <f t="shared" si="43"/>
        <v>5.7</v>
      </c>
    </row>
    <row r="128" spans="1:15" ht="65.25" customHeight="1">
      <c r="A128" s="23">
        <v>95</v>
      </c>
      <c r="B128" s="26" t="s">
        <v>309</v>
      </c>
      <c r="C128" s="26" t="s">
        <v>20</v>
      </c>
      <c r="D128" s="26" t="s">
        <v>50</v>
      </c>
      <c r="E128" s="26" t="s">
        <v>36</v>
      </c>
      <c r="F128" s="26" t="s">
        <v>22</v>
      </c>
      <c r="G128" s="26" t="s">
        <v>33</v>
      </c>
      <c r="H128" s="26" t="s">
        <v>18</v>
      </c>
      <c r="I128" s="26" t="s">
        <v>48</v>
      </c>
      <c r="J128" s="56" t="s">
        <v>245</v>
      </c>
      <c r="K128" s="11">
        <v>13.7</v>
      </c>
      <c r="L128" s="11"/>
      <c r="M128" s="11"/>
      <c r="N128" s="11">
        <v>0</v>
      </c>
      <c r="O128" s="11">
        <v>0</v>
      </c>
    </row>
    <row r="129" spans="1:15" ht="66.75" customHeight="1">
      <c r="A129" s="23">
        <v>96</v>
      </c>
      <c r="B129" s="26" t="s">
        <v>5</v>
      </c>
      <c r="C129" s="26" t="s">
        <v>20</v>
      </c>
      <c r="D129" s="26" t="s">
        <v>50</v>
      </c>
      <c r="E129" s="26" t="s">
        <v>36</v>
      </c>
      <c r="F129" s="26" t="s">
        <v>22</v>
      </c>
      <c r="G129" s="26" t="s">
        <v>33</v>
      </c>
      <c r="H129" s="26" t="s">
        <v>18</v>
      </c>
      <c r="I129" s="26" t="s">
        <v>48</v>
      </c>
      <c r="J129" s="56" t="s">
        <v>245</v>
      </c>
      <c r="K129" s="11">
        <v>18.899999999999999</v>
      </c>
      <c r="L129" s="11"/>
      <c r="M129" s="11"/>
      <c r="N129" s="11">
        <v>0</v>
      </c>
      <c r="O129" s="11">
        <v>0</v>
      </c>
    </row>
    <row r="130" spans="1:15" ht="66.75" customHeight="1">
      <c r="A130" s="23">
        <v>97</v>
      </c>
      <c r="B130" s="26" t="s">
        <v>225</v>
      </c>
      <c r="C130" s="26" t="s">
        <v>20</v>
      </c>
      <c r="D130" s="26" t="s">
        <v>50</v>
      </c>
      <c r="E130" s="26" t="s">
        <v>36</v>
      </c>
      <c r="F130" s="26" t="s">
        <v>22</v>
      </c>
      <c r="G130" s="26" t="s">
        <v>33</v>
      </c>
      <c r="H130" s="26" t="s">
        <v>18</v>
      </c>
      <c r="I130" s="26" t="s">
        <v>48</v>
      </c>
      <c r="J130" s="56" t="s">
        <v>245</v>
      </c>
      <c r="K130" s="11">
        <v>0</v>
      </c>
      <c r="L130" s="11"/>
      <c r="M130" s="11"/>
      <c r="N130" s="11">
        <v>5.7</v>
      </c>
      <c r="O130" s="11">
        <v>5.7</v>
      </c>
    </row>
    <row r="131" spans="1:15" ht="20.25" customHeight="1">
      <c r="A131" s="23">
        <v>98</v>
      </c>
      <c r="B131" s="26" t="s">
        <v>16</v>
      </c>
      <c r="C131" s="26" t="s">
        <v>20</v>
      </c>
      <c r="D131" s="26" t="s">
        <v>50</v>
      </c>
      <c r="E131" s="26" t="s">
        <v>103</v>
      </c>
      <c r="F131" s="26" t="s">
        <v>16</v>
      </c>
      <c r="G131" s="26" t="s">
        <v>17</v>
      </c>
      <c r="H131" s="26" t="s">
        <v>18</v>
      </c>
      <c r="I131" s="26" t="s">
        <v>48</v>
      </c>
      <c r="J131" s="33" t="s">
        <v>220</v>
      </c>
      <c r="K131" s="11">
        <f>K132+K134</f>
        <v>11</v>
      </c>
      <c r="L131" s="11">
        <f t="shared" ref="L131:O131" si="44">L132+L134</f>
        <v>0</v>
      </c>
      <c r="M131" s="11">
        <f t="shared" si="44"/>
        <v>0</v>
      </c>
      <c r="N131" s="11">
        <f t="shared" si="44"/>
        <v>13</v>
      </c>
      <c r="O131" s="11">
        <f t="shared" si="44"/>
        <v>13</v>
      </c>
    </row>
    <row r="132" spans="1:15" ht="63.75" customHeight="1">
      <c r="A132" s="23">
        <v>99</v>
      </c>
      <c r="B132" s="26" t="s">
        <v>16</v>
      </c>
      <c r="C132" s="26" t="s">
        <v>20</v>
      </c>
      <c r="D132" s="26" t="s">
        <v>50</v>
      </c>
      <c r="E132" s="26" t="s">
        <v>103</v>
      </c>
      <c r="F132" s="26" t="s">
        <v>39</v>
      </c>
      <c r="G132" s="26" t="s">
        <v>33</v>
      </c>
      <c r="H132" s="26" t="s">
        <v>18</v>
      </c>
      <c r="I132" s="26" t="s">
        <v>48</v>
      </c>
      <c r="J132" s="29" t="s">
        <v>210</v>
      </c>
      <c r="K132" s="11">
        <f>K133</f>
        <v>10</v>
      </c>
      <c r="L132" s="11">
        <f t="shared" ref="L132:O132" si="45">L133</f>
        <v>0</v>
      </c>
      <c r="M132" s="11">
        <f t="shared" si="45"/>
        <v>0</v>
      </c>
      <c r="N132" s="11">
        <f t="shared" si="45"/>
        <v>10</v>
      </c>
      <c r="O132" s="11">
        <f t="shared" si="45"/>
        <v>10</v>
      </c>
    </row>
    <row r="133" spans="1:15" ht="39" customHeight="1">
      <c r="A133" s="23">
        <v>100</v>
      </c>
      <c r="B133" s="26" t="s">
        <v>208</v>
      </c>
      <c r="C133" s="26" t="s">
        <v>20</v>
      </c>
      <c r="D133" s="26" t="s">
        <v>50</v>
      </c>
      <c r="E133" s="26" t="s">
        <v>103</v>
      </c>
      <c r="F133" s="26" t="s">
        <v>209</v>
      </c>
      <c r="G133" s="26" t="s">
        <v>33</v>
      </c>
      <c r="H133" s="26" t="s">
        <v>18</v>
      </c>
      <c r="I133" s="26" t="s">
        <v>48</v>
      </c>
      <c r="J133" s="29" t="s">
        <v>211</v>
      </c>
      <c r="K133" s="11">
        <v>10</v>
      </c>
      <c r="L133" s="11"/>
      <c r="M133" s="11"/>
      <c r="N133" s="11">
        <v>10</v>
      </c>
      <c r="O133" s="11">
        <v>10</v>
      </c>
    </row>
    <row r="134" spans="1:15" ht="39" customHeight="1">
      <c r="A134" s="23">
        <v>101</v>
      </c>
      <c r="B134" s="26" t="s">
        <v>16</v>
      </c>
      <c r="C134" s="26" t="s">
        <v>20</v>
      </c>
      <c r="D134" s="26" t="s">
        <v>50</v>
      </c>
      <c r="E134" s="26" t="s">
        <v>103</v>
      </c>
      <c r="F134" s="26" t="s">
        <v>261</v>
      </c>
      <c r="G134" s="26" t="s">
        <v>17</v>
      </c>
      <c r="H134" s="26" t="s">
        <v>18</v>
      </c>
      <c r="I134" s="26" t="s">
        <v>48</v>
      </c>
      <c r="J134" s="56" t="s">
        <v>262</v>
      </c>
      <c r="K134" s="11">
        <f>K135</f>
        <v>1</v>
      </c>
      <c r="L134" s="11">
        <f t="shared" ref="L134:O134" si="46">L135</f>
        <v>0</v>
      </c>
      <c r="M134" s="11">
        <f t="shared" si="46"/>
        <v>0</v>
      </c>
      <c r="N134" s="11">
        <f t="shared" si="46"/>
        <v>3</v>
      </c>
      <c r="O134" s="11">
        <f t="shared" si="46"/>
        <v>3</v>
      </c>
    </row>
    <row r="135" spans="1:15" ht="52.5" customHeight="1">
      <c r="A135" s="23">
        <v>102</v>
      </c>
      <c r="B135" s="26" t="s">
        <v>16</v>
      </c>
      <c r="C135" s="26" t="s">
        <v>20</v>
      </c>
      <c r="D135" s="26" t="s">
        <v>50</v>
      </c>
      <c r="E135" s="26" t="s">
        <v>103</v>
      </c>
      <c r="F135" s="26" t="s">
        <v>53</v>
      </c>
      <c r="G135" s="26" t="s">
        <v>17</v>
      </c>
      <c r="H135" s="26" t="s">
        <v>18</v>
      </c>
      <c r="I135" s="26" t="s">
        <v>48</v>
      </c>
      <c r="J135" s="56" t="s">
        <v>251</v>
      </c>
      <c r="K135" s="11">
        <f>K136</f>
        <v>1</v>
      </c>
      <c r="L135" s="11">
        <f t="shared" ref="L135:O135" si="47">L136</f>
        <v>0</v>
      </c>
      <c r="M135" s="11">
        <f t="shared" si="47"/>
        <v>0</v>
      </c>
      <c r="N135" s="11">
        <f t="shared" si="47"/>
        <v>3</v>
      </c>
      <c r="O135" s="11">
        <f t="shared" si="47"/>
        <v>3</v>
      </c>
    </row>
    <row r="136" spans="1:15" ht="51.75" customHeight="1">
      <c r="A136" s="23">
        <v>103</v>
      </c>
      <c r="B136" s="26" t="s">
        <v>249</v>
      </c>
      <c r="C136" s="26" t="s">
        <v>20</v>
      </c>
      <c r="D136" s="26" t="s">
        <v>50</v>
      </c>
      <c r="E136" s="26" t="s">
        <v>103</v>
      </c>
      <c r="F136" s="26" t="s">
        <v>248</v>
      </c>
      <c r="G136" s="26" t="s">
        <v>19</v>
      </c>
      <c r="H136" s="26" t="s">
        <v>18</v>
      </c>
      <c r="I136" s="26" t="s">
        <v>48</v>
      </c>
      <c r="J136" s="56" t="s">
        <v>250</v>
      </c>
      <c r="K136" s="11">
        <v>1</v>
      </c>
      <c r="L136" s="11"/>
      <c r="M136" s="11"/>
      <c r="N136" s="11">
        <v>3</v>
      </c>
      <c r="O136" s="11">
        <v>3</v>
      </c>
    </row>
    <row r="137" spans="1:15" ht="25.5" customHeight="1">
      <c r="A137" s="23">
        <v>104</v>
      </c>
      <c r="B137" s="26" t="s">
        <v>16</v>
      </c>
      <c r="C137" s="26" t="s">
        <v>20</v>
      </c>
      <c r="D137" s="26" t="s">
        <v>50</v>
      </c>
      <c r="E137" s="26" t="s">
        <v>54</v>
      </c>
      <c r="F137" s="26" t="s">
        <v>16</v>
      </c>
      <c r="G137" s="26" t="s">
        <v>19</v>
      </c>
      <c r="H137" s="26" t="s">
        <v>18</v>
      </c>
      <c r="I137" s="26" t="s">
        <v>48</v>
      </c>
      <c r="J137" s="40" t="s">
        <v>227</v>
      </c>
      <c r="K137" s="11">
        <f>K138</f>
        <v>445.3</v>
      </c>
      <c r="L137" s="11">
        <f t="shared" ref="L137:O137" si="48">L138</f>
        <v>0</v>
      </c>
      <c r="M137" s="11">
        <f t="shared" si="48"/>
        <v>0</v>
      </c>
      <c r="N137" s="11">
        <f t="shared" si="48"/>
        <v>98</v>
      </c>
      <c r="O137" s="11">
        <f t="shared" si="48"/>
        <v>98</v>
      </c>
    </row>
    <row r="138" spans="1:15" ht="79.5" customHeight="1">
      <c r="A138" s="23">
        <v>105</v>
      </c>
      <c r="B138" s="26" t="s">
        <v>16</v>
      </c>
      <c r="C138" s="26" t="s">
        <v>20</v>
      </c>
      <c r="D138" s="26" t="s">
        <v>50</v>
      </c>
      <c r="E138" s="26" t="s">
        <v>54</v>
      </c>
      <c r="F138" s="26" t="s">
        <v>38</v>
      </c>
      <c r="G138" s="26" t="s">
        <v>19</v>
      </c>
      <c r="H138" s="26" t="s">
        <v>18</v>
      </c>
      <c r="I138" s="26" t="s">
        <v>48</v>
      </c>
      <c r="J138" s="42" t="s">
        <v>226</v>
      </c>
      <c r="K138" s="11">
        <f>K139+K140</f>
        <v>445.3</v>
      </c>
      <c r="L138" s="11">
        <f t="shared" ref="L138:O138" si="49">L139+L140</f>
        <v>0</v>
      </c>
      <c r="M138" s="11">
        <f t="shared" si="49"/>
        <v>0</v>
      </c>
      <c r="N138" s="11">
        <f t="shared" si="49"/>
        <v>98</v>
      </c>
      <c r="O138" s="11">
        <f t="shared" si="49"/>
        <v>98</v>
      </c>
    </row>
    <row r="139" spans="1:15" ht="75.75" customHeight="1">
      <c r="A139" s="23">
        <v>106</v>
      </c>
      <c r="B139" s="26" t="s">
        <v>209</v>
      </c>
      <c r="C139" s="26" t="s">
        <v>20</v>
      </c>
      <c r="D139" s="26" t="s">
        <v>50</v>
      </c>
      <c r="E139" s="26" t="s">
        <v>54</v>
      </c>
      <c r="F139" s="26" t="s">
        <v>38</v>
      </c>
      <c r="G139" s="26" t="s">
        <v>19</v>
      </c>
      <c r="H139" s="26" t="s">
        <v>18</v>
      </c>
      <c r="I139" s="26" t="s">
        <v>48</v>
      </c>
      <c r="J139" s="35" t="s">
        <v>226</v>
      </c>
      <c r="K139" s="11">
        <v>445.3</v>
      </c>
      <c r="L139" s="11"/>
      <c r="M139" s="11"/>
      <c r="N139" s="11">
        <v>38</v>
      </c>
      <c r="O139" s="11">
        <v>38</v>
      </c>
    </row>
    <row r="140" spans="1:15" ht="75.75" customHeight="1">
      <c r="A140" s="23">
        <v>107</v>
      </c>
      <c r="B140" s="26" t="s">
        <v>242</v>
      </c>
      <c r="C140" s="26" t="s">
        <v>20</v>
      </c>
      <c r="D140" s="26" t="s">
        <v>50</v>
      </c>
      <c r="E140" s="26" t="s">
        <v>54</v>
      </c>
      <c r="F140" s="26" t="s">
        <v>38</v>
      </c>
      <c r="G140" s="26" t="s">
        <v>19</v>
      </c>
      <c r="H140" s="26" t="s">
        <v>18</v>
      </c>
      <c r="I140" s="26" t="s">
        <v>48</v>
      </c>
      <c r="J140" s="35" t="s">
        <v>226</v>
      </c>
      <c r="K140" s="11">
        <v>0</v>
      </c>
      <c r="L140" s="11"/>
      <c r="M140" s="11"/>
      <c r="N140" s="11">
        <v>60</v>
      </c>
      <c r="O140" s="11">
        <v>60</v>
      </c>
    </row>
    <row r="141" spans="1:15" ht="14.25" customHeight="1">
      <c r="A141" s="23">
        <v>108</v>
      </c>
      <c r="B141" s="24" t="s">
        <v>16</v>
      </c>
      <c r="C141" s="24">
        <v>2</v>
      </c>
      <c r="D141" s="24" t="s">
        <v>17</v>
      </c>
      <c r="E141" s="24" t="s">
        <v>17</v>
      </c>
      <c r="F141" s="24" t="s">
        <v>16</v>
      </c>
      <c r="G141" s="24" t="s">
        <v>17</v>
      </c>
      <c r="H141" s="24" t="s">
        <v>18</v>
      </c>
      <c r="I141" s="24" t="s">
        <v>16</v>
      </c>
      <c r="J141" s="25" t="s">
        <v>31</v>
      </c>
      <c r="K141" s="12">
        <f>K142+K240+K245+K251</f>
        <v>1273125.8999999999</v>
      </c>
      <c r="L141" s="12" t="e">
        <f>L142+L245+L251+#REF!</f>
        <v>#REF!</v>
      </c>
      <c r="M141" s="12" t="e">
        <f>M142+M245+M251+#REF!</f>
        <v>#REF!</v>
      </c>
      <c r="N141" s="12">
        <f>N142+N240+N245+N251</f>
        <v>1018331.1</v>
      </c>
      <c r="O141" s="12">
        <f>O142+O240+O245+O251</f>
        <v>1037760.1</v>
      </c>
    </row>
    <row r="142" spans="1:15" ht="33.75" customHeight="1">
      <c r="A142" s="23">
        <v>109</v>
      </c>
      <c r="B142" s="24" t="s">
        <v>9</v>
      </c>
      <c r="C142" s="24">
        <v>2</v>
      </c>
      <c r="D142" s="24" t="s">
        <v>21</v>
      </c>
      <c r="E142" s="24" t="s">
        <v>17</v>
      </c>
      <c r="F142" s="24" t="s">
        <v>16</v>
      </c>
      <c r="G142" s="24" t="s">
        <v>17</v>
      </c>
      <c r="H142" s="24" t="s">
        <v>18</v>
      </c>
      <c r="I142" s="24" t="s">
        <v>16</v>
      </c>
      <c r="J142" s="25" t="s">
        <v>32</v>
      </c>
      <c r="K142" s="12">
        <f>K143+K152+K183+K211</f>
        <v>1273262.8999999999</v>
      </c>
      <c r="L142" s="12">
        <f>L143+L152+L183+L211</f>
        <v>3942.2</v>
      </c>
      <c r="M142" s="12">
        <f>M143+M152+M183+M211</f>
        <v>3942.2</v>
      </c>
      <c r="N142" s="12">
        <f>N143+N152+N183+N211</f>
        <v>982963.5</v>
      </c>
      <c r="O142" s="12">
        <f>O143+O152+O183+O211</f>
        <v>989793.2</v>
      </c>
    </row>
    <row r="143" spans="1:15" ht="32.25" customHeight="1">
      <c r="A143" s="23">
        <v>110</v>
      </c>
      <c r="B143" s="24" t="s">
        <v>9</v>
      </c>
      <c r="C143" s="24">
        <v>2</v>
      </c>
      <c r="D143" s="24" t="s">
        <v>21</v>
      </c>
      <c r="E143" s="24" t="s">
        <v>103</v>
      </c>
      <c r="F143" s="24" t="s">
        <v>16</v>
      </c>
      <c r="G143" s="24" t="s">
        <v>17</v>
      </c>
      <c r="H143" s="24" t="s">
        <v>18</v>
      </c>
      <c r="I143" s="24" t="s">
        <v>119</v>
      </c>
      <c r="J143" s="25" t="s">
        <v>104</v>
      </c>
      <c r="K143" s="12">
        <f>K144+K146+K148</f>
        <v>613755.30000000005</v>
      </c>
      <c r="L143" s="12">
        <f t="shared" ref="L143:O143" si="50">L144+L146+L148</f>
        <v>0</v>
      </c>
      <c r="M143" s="12">
        <f t="shared" si="50"/>
        <v>0</v>
      </c>
      <c r="N143" s="12">
        <f t="shared" si="50"/>
        <v>501190.3</v>
      </c>
      <c r="O143" s="12">
        <f t="shared" si="50"/>
        <v>501190.3</v>
      </c>
    </row>
    <row r="144" spans="1:15" ht="15.75" customHeight="1">
      <c r="A144" s="23">
        <v>111</v>
      </c>
      <c r="B144" s="26" t="s">
        <v>9</v>
      </c>
      <c r="C144" s="26">
        <v>2</v>
      </c>
      <c r="D144" s="26" t="s">
        <v>21</v>
      </c>
      <c r="E144" s="26" t="s">
        <v>98</v>
      </c>
      <c r="F144" s="26" t="s">
        <v>43</v>
      </c>
      <c r="G144" s="26" t="s">
        <v>17</v>
      </c>
      <c r="H144" s="26" t="s">
        <v>18</v>
      </c>
      <c r="I144" s="26" t="s">
        <v>119</v>
      </c>
      <c r="J144" s="36" t="s">
        <v>15</v>
      </c>
      <c r="K144" s="11">
        <f>K145</f>
        <v>148749.29999999999</v>
      </c>
      <c r="L144" s="11">
        <f t="shared" ref="L144:O144" si="51">L145</f>
        <v>0</v>
      </c>
      <c r="M144" s="11">
        <f t="shared" si="51"/>
        <v>0</v>
      </c>
      <c r="N144" s="11">
        <f t="shared" si="51"/>
        <v>118999.4</v>
      </c>
      <c r="O144" s="11">
        <f t="shared" si="51"/>
        <v>118999.4</v>
      </c>
    </row>
    <row r="145" spans="1:22" ht="37.5" customHeight="1">
      <c r="A145" s="23">
        <v>112</v>
      </c>
      <c r="B145" s="37" t="s">
        <v>9</v>
      </c>
      <c r="C145" s="37" t="s">
        <v>44</v>
      </c>
      <c r="D145" s="37" t="s">
        <v>21</v>
      </c>
      <c r="E145" s="37" t="s">
        <v>98</v>
      </c>
      <c r="F145" s="37" t="s">
        <v>43</v>
      </c>
      <c r="G145" s="37" t="s">
        <v>33</v>
      </c>
      <c r="H145" s="37" t="s">
        <v>18</v>
      </c>
      <c r="I145" s="37" t="s">
        <v>119</v>
      </c>
      <c r="J145" s="28" t="s">
        <v>179</v>
      </c>
      <c r="K145" s="11">
        <v>148749.29999999999</v>
      </c>
      <c r="L145" s="13"/>
      <c r="M145" s="13"/>
      <c r="N145" s="13">
        <v>118999.4</v>
      </c>
      <c r="O145" s="13">
        <v>118999.4</v>
      </c>
    </row>
    <row r="146" spans="1:22" s="6" customFormat="1" ht="27" customHeight="1">
      <c r="A146" s="23">
        <v>113</v>
      </c>
      <c r="B146" s="37" t="s">
        <v>9</v>
      </c>
      <c r="C146" s="37">
        <v>2</v>
      </c>
      <c r="D146" s="37" t="s">
        <v>21</v>
      </c>
      <c r="E146" s="37" t="s">
        <v>98</v>
      </c>
      <c r="F146" s="37" t="s">
        <v>99</v>
      </c>
      <c r="G146" s="37" t="s">
        <v>17</v>
      </c>
      <c r="H146" s="37" t="s">
        <v>18</v>
      </c>
      <c r="I146" s="37" t="s">
        <v>119</v>
      </c>
      <c r="J146" s="38" t="s">
        <v>62</v>
      </c>
      <c r="K146" s="15">
        <f>K147</f>
        <v>331281.09999999998</v>
      </c>
      <c r="L146" s="15">
        <f t="shared" ref="L146:N146" si="52">L147</f>
        <v>0</v>
      </c>
      <c r="M146" s="15">
        <f t="shared" si="52"/>
        <v>0</v>
      </c>
      <c r="N146" s="15">
        <f t="shared" si="52"/>
        <v>316881.09999999998</v>
      </c>
      <c r="O146" s="15">
        <f t="shared" ref="O146" si="53">O147</f>
        <v>316881.09999999998</v>
      </c>
      <c r="Q146" s="10"/>
      <c r="R146" s="10"/>
      <c r="S146" s="10"/>
      <c r="T146" s="10"/>
      <c r="U146" s="10"/>
      <c r="V146" s="10"/>
    </row>
    <row r="147" spans="1:22" ht="35.25" customHeight="1">
      <c r="A147" s="23">
        <v>114</v>
      </c>
      <c r="B147" s="26" t="s">
        <v>9</v>
      </c>
      <c r="C147" s="26">
        <v>2</v>
      </c>
      <c r="D147" s="26" t="s">
        <v>21</v>
      </c>
      <c r="E147" s="26" t="s">
        <v>98</v>
      </c>
      <c r="F147" s="26" t="s">
        <v>99</v>
      </c>
      <c r="G147" s="26" t="s">
        <v>33</v>
      </c>
      <c r="H147" s="26" t="s">
        <v>18</v>
      </c>
      <c r="I147" s="26" t="s">
        <v>119</v>
      </c>
      <c r="J147" s="39" t="s">
        <v>132</v>
      </c>
      <c r="K147" s="11">
        <v>331281.09999999998</v>
      </c>
      <c r="L147" s="13"/>
      <c r="M147" s="13"/>
      <c r="N147" s="11">
        <v>316881.09999999998</v>
      </c>
      <c r="O147" s="11">
        <v>316881.09999999998</v>
      </c>
      <c r="Q147" s="9"/>
      <c r="R147" s="9"/>
      <c r="S147" s="9"/>
      <c r="T147" s="9"/>
      <c r="U147" s="9"/>
      <c r="V147" s="9"/>
    </row>
    <row r="148" spans="1:22" ht="22.5" customHeight="1">
      <c r="A148" s="23">
        <v>115</v>
      </c>
      <c r="B148" s="26" t="s">
        <v>9</v>
      </c>
      <c r="C148" s="26">
        <v>2</v>
      </c>
      <c r="D148" s="26" t="s">
        <v>21</v>
      </c>
      <c r="E148" s="26" t="s">
        <v>124</v>
      </c>
      <c r="F148" s="26" t="s">
        <v>45</v>
      </c>
      <c r="G148" s="26" t="s">
        <v>17</v>
      </c>
      <c r="H148" s="26" t="s">
        <v>18</v>
      </c>
      <c r="I148" s="26" t="s">
        <v>119</v>
      </c>
      <c r="J148" s="34" t="s">
        <v>134</v>
      </c>
      <c r="K148" s="11">
        <f>K149</f>
        <v>133724.90000000002</v>
      </c>
      <c r="L148" s="11">
        <f t="shared" ref="L148:O149" si="54">L149</f>
        <v>0</v>
      </c>
      <c r="M148" s="11">
        <f t="shared" si="54"/>
        <v>0</v>
      </c>
      <c r="N148" s="11">
        <f t="shared" si="54"/>
        <v>65309.8</v>
      </c>
      <c r="O148" s="11">
        <f t="shared" si="54"/>
        <v>65309.8</v>
      </c>
      <c r="Q148" s="9"/>
      <c r="R148" s="9"/>
      <c r="S148" s="9"/>
      <c r="T148" s="9"/>
      <c r="U148" s="9"/>
      <c r="V148" s="9"/>
    </row>
    <row r="149" spans="1:22" ht="26.25" customHeight="1">
      <c r="A149" s="23">
        <v>116</v>
      </c>
      <c r="B149" s="26" t="s">
        <v>9</v>
      </c>
      <c r="C149" s="26">
        <v>2</v>
      </c>
      <c r="D149" s="26" t="s">
        <v>21</v>
      </c>
      <c r="E149" s="26" t="s">
        <v>124</v>
      </c>
      <c r="F149" s="26" t="s">
        <v>45</v>
      </c>
      <c r="G149" s="26" t="s">
        <v>33</v>
      </c>
      <c r="H149" s="26" t="s">
        <v>18</v>
      </c>
      <c r="I149" s="26" t="s">
        <v>119</v>
      </c>
      <c r="J149" s="40" t="s">
        <v>133</v>
      </c>
      <c r="K149" s="11">
        <f>K150+K151</f>
        <v>133724.90000000002</v>
      </c>
      <c r="L149" s="11">
        <f t="shared" si="54"/>
        <v>0</v>
      </c>
      <c r="M149" s="11">
        <f t="shared" si="54"/>
        <v>0</v>
      </c>
      <c r="N149" s="11">
        <f t="shared" si="54"/>
        <v>65309.8</v>
      </c>
      <c r="O149" s="11">
        <f t="shared" si="54"/>
        <v>65309.8</v>
      </c>
      <c r="Q149" s="9"/>
      <c r="R149" s="9"/>
      <c r="S149" s="9"/>
      <c r="T149" s="9"/>
      <c r="U149" s="9"/>
      <c r="V149" s="9"/>
    </row>
    <row r="150" spans="1:22" ht="45.75" customHeight="1">
      <c r="A150" s="23">
        <v>117</v>
      </c>
      <c r="B150" s="26" t="s">
        <v>9</v>
      </c>
      <c r="C150" s="26">
        <v>2</v>
      </c>
      <c r="D150" s="26" t="s">
        <v>21</v>
      </c>
      <c r="E150" s="26" t="s">
        <v>124</v>
      </c>
      <c r="F150" s="26" t="s">
        <v>45</v>
      </c>
      <c r="G150" s="26" t="s">
        <v>33</v>
      </c>
      <c r="H150" s="26" t="s">
        <v>185</v>
      </c>
      <c r="I150" s="26" t="s">
        <v>119</v>
      </c>
      <c r="J150" s="33" t="s">
        <v>186</v>
      </c>
      <c r="K150" s="11">
        <v>65309.8</v>
      </c>
      <c r="L150" s="11"/>
      <c r="M150" s="11"/>
      <c r="N150" s="11">
        <v>65309.8</v>
      </c>
      <c r="O150" s="11">
        <v>65309.8</v>
      </c>
      <c r="Q150" s="9"/>
      <c r="R150" s="9"/>
      <c r="S150" s="9"/>
      <c r="T150" s="9"/>
      <c r="U150" s="9"/>
      <c r="V150" s="9"/>
    </row>
    <row r="151" spans="1:22" ht="45.75" customHeight="1">
      <c r="A151" s="23">
        <v>118</v>
      </c>
      <c r="B151" s="26" t="s">
        <v>9</v>
      </c>
      <c r="C151" s="26">
        <v>2</v>
      </c>
      <c r="D151" s="26" t="s">
        <v>21</v>
      </c>
      <c r="E151" s="26" t="s">
        <v>124</v>
      </c>
      <c r="F151" s="26" t="s">
        <v>45</v>
      </c>
      <c r="G151" s="26" t="s">
        <v>33</v>
      </c>
      <c r="H151" s="26" t="s">
        <v>273</v>
      </c>
      <c r="I151" s="26" t="s">
        <v>119</v>
      </c>
      <c r="J151" s="33" t="s">
        <v>274</v>
      </c>
      <c r="K151" s="11">
        <v>68415.100000000006</v>
      </c>
      <c r="L151" s="11"/>
      <c r="M151" s="11"/>
      <c r="N151" s="11">
        <v>0</v>
      </c>
      <c r="O151" s="11">
        <v>0</v>
      </c>
      <c r="Q151" s="9"/>
      <c r="R151" s="9"/>
      <c r="S151" s="9"/>
      <c r="T151" s="9"/>
      <c r="U151" s="9"/>
      <c r="V151" s="9"/>
    </row>
    <row r="152" spans="1:22" ht="25.5" customHeight="1">
      <c r="A152" s="23">
        <v>119</v>
      </c>
      <c r="B152" s="24" t="s">
        <v>9</v>
      </c>
      <c r="C152" s="24">
        <v>2</v>
      </c>
      <c r="D152" s="24" t="s">
        <v>21</v>
      </c>
      <c r="E152" s="24" t="s">
        <v>105</v>
      </c>
      <c r="F152" s="24" t="s">
        <v>16</v>
      </c>
      <c r="G152" s="24" t="s">
        <v>17</v>
      </c>
      <c r="H152" s="24" t="s">
        <v>18</v>
      </c>
      <c r="I152" s="24" t="s">
        <v>119</v>
      </c>
      <c r="J152" s="41" t="s">
        <v>131</v>
      </c>
      <c r="K152" s="16">
        <f>K153+K155+K157+K159+K161+K163</f>
        <v>74586.799999999988</v>
      </c>
      <c r="L152" s="16">
        <f t="shared" ref="L152:O152" si="55">L153+L155+L157+L159+L161+L163</f>
        <v>3942.2</v>
      </c>
      <c r="M152" s="16">
        <f t="shared" si="55"/>
        <v>3942.2</v>
      </c>
      <c r="N152" s="16">
        <f t="shared" si="55"/>
        <v>21650.5</v>
      </c>
      <c r="O152" s="16">
        <f t="shared" si="55"/>
        <v>33340.699999999997</v>
      </c>
    </row>
    <row r="153" spans="1:22" ht="72" customHeight="1">
      <c r="A153" s="23">
        <v>120</v>
      </c>
      <c r="B153" s="24" t="s">
        <v>9</v>
      </c>
      <c r="C153" s="24" t="s">
        <v>44</v>
      </c>
      <c r="D153" s="24" t="s">
        <v>21</v>
      </c>
      <c r="E153" s="24" t="s">
        <v>7</v>
      </c>
      <c r="F153" s="24" t="s">
        <v>222</v>
      </c>
      <c r="G153" s="24" t="s">
        <v>17</v>
      </c>
      <c r="H153" s="24" t="s">
        <v>18</v>
      </c>
      <c r="I153" s="24" t="s">
        <v>119</v>
      </c>
      <c r="J153" s="65" t="s">
        <v>224</v>
      </c>
      <c r="K153" s="16">
        <f>K154</f>
        <v>5470.1</v>
      </c>
      <c r="L153" s="16">
        <f t="shared" ref="L153:O153" si="56">L154</f>
        <v>0</v>
      </c>
      <c r="M153" s="16">
        <f t="shared" si="56"/>
        <v>0</v>
      </c>
      <c r="N153" s="16">
        <f t="shared" si="56"/>
        <v>0</v>
      </c>
      <c r="O153" s="16">
        <f t="shared" si="56"/>
        <v>0</v>
      </c>
    </row>
    <row r="154" spans="1:22" ht="67.5" customHeight="1">
      <c r="A154" s="23">
        <v>121</v>
      </c>
      <c r="B154" s="26" t="s">
        <v>9</v>
      </c>
      <c r="C154" s="26" t="s">
        <v>44</v>
      </c>
      <c r="D154" s="26" t="s">
        <v>21</v>
      </c>
      <c r="E154" s="26" t="s">
        <v>7</v>
      </c>
      <c r="F154" s="26" t="s">
        <v>222</v>
      </c>
      <c r="G154" s="26" t="s">
        <v>33</v>
      </c>
      <c r="H154" s="26" t="s">
        <v>18</v>
      </c>
      <c r="I154" s="26" t="s">
        <v>119</v>
      </c>
      <c r="J154" s="42" t="s">
        <v>223</v>
      </c>
      <c r="K154" s="17">
        <v>5470.1</v>
      </c>
      <c r="L154" s="17"/>
      <c r="M154" s="17"/>
      <c r="N154" s="17">
        <v>0</v>
      </c>
      <c r="O154" s="17">
        <v>0</v>
      </c>
    </row>
    <row r="155" spans="1:22" ht="43.5" customHeight="1">
      <c r="A155" s="23">
        <v>122</v>
      </c>
      <c r="B155" s="24" t="s">
        <v>9</v>
      </c>
      <c r="C155" s="24" t="s">
        <v>44</v>
      </c>
      <c r="D155" s="24" t="s">
        <v>21</v>
      </c>
      <c r="E155" s="24" t="s">
        <v>7</v>
      </c>
      <c r="F155" s="24" t="s">
        <v>143</v>
      </c>
      <c r="G155" s="24" t="s">
        <v>17</v>
      </c>
      <c r="H155" s="24" t="s">
        <v>18</v>
      </c>
      <c r="I155" s="24" t="s">
        <v>119</v>
      </c>
      <c r="J155" s="63" t="s">
        <v>145</v>
      </c>
      <c r="K155" s="16">
        <f>K156</f>
        <v>8782.4</v>
      </c>
      <c r="L155" s="16">
        <f t="shared" ref="L155:O155" si="57">L156</f>
        <v>0</v>
      </c>
      <c r="M155" s="16">
        <f t="shared" si="57"/>
        <v>0</v>
      </c>
      <c r="N155" s="16">
        <f t="shared" si="57"/>
        <v>8782.4</v>
      </c>
      <c r="O155" s="16">
        <f t="shared" si="57"/>
        <v>8661.9</v>
      </c>
    </row>
    <row r="156" spans="1:22" ht="57" customHeight="1">
      <c r="A156" s="23">
        <v>123</v>
      </c>
      <c r="B156" s="26" t="s">
        <v>9</v>
      </c>
      <c r="C156" s="26" t="s">
        <v>44</v>
      </c>
      <c r="D156" s="26" t="s">
        <v>21</v>
      </c>
      <c r="E156" s="26" t="s">
        <v>7</v>
      </c>
      <c r="F156" s="26" t="s">
        <v>143</v>
      </c>
      <c r="G156" s="26" t="s">
        <v>33</v>
      </c>
      <c r="H156" s="26" t="s">
        <v>18</v>
      </c>
      <c r="I156" s="26" t="s">
        <v>119</v>
      </c>
      <c r="J156" s="29" t="s">
        <v>144</v>
      </c>
      <c r="K156" s="17">
        <v>8782.4</v>
      </c>
      <c r="L156" s="17"/>
      <c r="M156" s="17"/>
      <c r="N156" s="17">
        <v>8782.4</v>
      </c>
      <c r="O156" s="17">
        <v>8661.9</v>
      </c>
    </row>
    <row r="157" spans="1:22" ht="38.25" customHeight="1">
      <c r="A157" s="23">
        <v>124</v>
      </c>
      <c r="B157" s="24" t="s">
        <v>9</v>
      </c>
      <c r="C157" s="24" t="s">
        <v>44</v>
      </c>
      <c r="D157" s="24" t="s">
        <v>21</v>
      </c>
      <c r="E157" s="24" t="s">
        <v>7</v>
      </c>
      <c r="F157" s="24" t="s">
        <v>277</v>
      </c>
      <c r="G157" s="24" t="s">
        <v>17</v>
      </c>
      <c r="H157" s="24" t="s">
        <v>18</v>
      </c>
      <c r="I157" s="24" t="s">
        <v>119</v>
      </c>
      <c r="J157" s="67" t="s">
        <v>279</v>
      </c>
      <c r="K157" s="16">
        <f>K158</f>
        <v>575.29999999999995</v>
      </c>
      <c r="L157" s="16">
        <f t="shared" ref="L157:O157" si="58">L158</f>
        <v>0</v>
      </c>
      <c r="M157" s="16">
        <f t="shared" si="58"/>
        <v>0</v>
      </c>
      <c r="N157" s="16">
        <f t="shared" si="58"/>
        <v>494.5</v>
      </c>
      <c r="O157" s="16">
        <f t="shared" si="58"/>
        <v>480.7</v>
      </c>
    </row>
    <row r="158" spans="1:22" ht="33.75" customHeight="1">
      <c r="A158" s="23">
        <v>125</v>
      </c>
      <c r="B158" s="26" t="s">
        <v>9</v>
      </c>
      <c r="C158" s="26" t="s">
        <v>44</v>
      </c>
      <c r="D158" s="26" t="s">
        <v>21</v>
      </c>
      <c r="E158" s="26" t="s">
        <v>7</v>
      </c>
      <c r="F158" s="26" t="s">
        <v>277</v>
      </c>
      <c r="G158" s="26" t="s">
        <v>33</v>
      </c>
      <c r="H158" s="26" t="s">
        <v>18</v>
      </c>
      <c r="I158" s="26" t="s">
        <v>119</v>
      </c>
      <c r="J158" s="33" t="s">
        <v>278</v>
      </c>
      <c r="K158" s="17">
        <v>575.29999999999995</v>
      </c>
      <c r="L158" s="17"/>
      <c r="M158" s="17"/>
      <c r="N158" s="17">
        <v>494.5</v>
      </c>
      <c r="O158" s="17">
        <v>480.7</v>
      </c>
    </row>
    <row r="159" spans="1:22" ht="24" customHeight="1">
      <c r="A159" s="23">
        <v>126</v>
      </c>
      <c r="B159" s="24" t="s">
        <v>9</v>
      </c>
      <c r="C159" s="24" t="s">
        <v>44</v>
      </c>
      <c r="D159" s="24" t="s">
        <v>21</v>
      </c>
      <c r="E159" s="24" t="s">
        <v>7</v>
      </c>
      <c r="F159" s="24" t="s">
        <v>212</v>
      </c>
      <c r="G159" s="24" t="s">
        <v>17</v>
      </c>
      <c r="H159" s="24" t="s">
        <v>18</v>
      </c>
      <c r="I159" s="24" t="s">
        <v>119</v>
      </c>
      <c r="J159" s="63" t="s">
        <v>214</v>
      </c>
      <c r="K159" s="16">
        <f>K160</f>
        <v>243.7</v>
      </c>
      <c r="L159" s="16">
        <f t="shared" ref="L159:O159" si="59">L160</f>
        <v>0</v>
      </c>
      <c r="M159" s="16">
        <f t="shared" si="59"/>
        <v>0</v>
      </c>
      <c r="N159" s="16">
        <f t="shared" si="59"/>
        <v>252.5</v>
      </c>
      <c r="O159" s="16">
        <f t="shared" si="59"/>
        <v>250.5</v>
      </c>
    </row>
    <row r="160" spans="1:22" ht="30" customHeight="1">
      <c r="A160" s="23">
        <v>127</v>
      </c>
      <c r="B160" s="26" t="s">
        <v>9</v>
      </c>
      <c r="C160" s="26" t="s">
        <v>44</v>
      </c>
      <c r="D160" s="26" t="s">
        <v>21</v>
      </c>
      <c r="E160" s="26" t="s">
        <v>7</v>
      </c>
      <c r="F160" s="26" t="s">
        <v>212</v>
      </c>
      <c r="G160" s="26" t="s">
        <v>33</v>
      </c>
      <c r="H160" s="26" t="s">
        <v>18</v>
      </c>
      <c r="I160" s="26" t="s">
        <v>119</v>
      </c>
      <c r="J160" s="39" t="s">
        <v>213</v>
      </c>
      <c r="K160" s="17">
        <v>243.7</v>
      </c>
      <c r="L160" s="17"/>
      <c r="M160" s="17"/>
      <c r="N160" s="17">
        <v>252.5</v>
      </c>
      <c r="O160" s="17">
        <v>250.5</v>
      </c>
    </row>
    <row r="161" spans="1:15" ht="30" customHeight="1">
      <c r="A161" s="23">
        <v>128</v>
      </c>
      <c r="B161" s="24" t="s">
        <v>9</v>
      </c>
      <c r="C161" s="24" t="s">
        <v>44</v>
      </c>
      <c r="D161" s="24" t="s">
        <v>21</v>
      </c>
      <c r="E161" s="24" t="s">
        <v>7</v>
      </c>
      <c r="F161" s="24" t="s">
        <v>280</v>
      </c>
      <c r="G161" s="24" t="s">
        <v>17</v>
      </c>
      <c r="H161" s="24" t="s">
        <v>18</v>
      </c>
      <c r="I161" s="24" t="s">
        <v>119</v>
      </c>
      <c r="J161" s="68" t="s">
        <v>283</v>
      </c>
      <c r="K161" s="16">
        <f>K162</f>
        <v>0</v>
      </c>
      <c r="L161" s="16">
        <f t="shared" ref="L161:O161" si="60">L162</f>
        <v>0</v>
      </c>
      <c r="M161" s="16">
        <f t="shared" si="60"/>
        <v>0</v>
      </c>
      <c r="N161" s="16">
        <f t="shared" si="60"/>
        <v>0</v>
      </c>
      <c r="O161" s="16">
        <f t="shared" si="60"/>
        <v>11826.5</v>
      </c>
    </row>
    <row r="162" spans="1:15" ht="30" customHeight="1">
      <c r="A162" s="23">
        <v>129</v>
      </c>
      <c r="B162" s="26" t="s">
        <v>9</v>
      </c>
      <c r="C162" s="26" t="s">
        <v>44</v>
      </c>
      <c r="D162" s="26" t="s">
        <v>21</v>
      </c>
      <c r="E162" s="26" t="s">
        <v>7</v>
      </c>
      <c r="F162" s="26" t="s">
        <v>280</v>
      </c>
      <c r="G162" s="26" t="s">
        <v>33</v>
      </c>
      <c r="H162" s="26" t="s">
        <v>18</v>
      </c>
      <c r="I162" s="26" t="s">
        <v>119</v>
      </c>
      <c r="J162" s="69" t="s">
        <v>281</v>
      </c>
      <c r="K162" s="17">
        <v>0</v>
      </c>
      <c r="L162" s="17"/>
      <c r="M162" s="17"/>
      <c r="N162" s="17">
        <v>0</v>
      </c>
      <c r="O162" s="17">
        <v>11826.5</v>
      </c>
    </row>
    <row r="163" spans="1:15" ht="22.5" customHeight="1">
      <c r="A163" s="23">
        <v>130</v>
      </c>
      <c r="B163" s="24" t="s">
        <v>9</v>
      </c>
      <c r="C163" s="24" t="s">
        <v>44</v>
      </c>
      <c r="D163" s="24" t="s">
        <v>21</v>
      </c>
      <c r="E163" s="24" t="s">
        <v>100</v>
      </c>
      <c r="F163" s="24" t="s">
        <v>45</v>
      </c>
      <c r="G163" s="24" t="s">
        <v>17</v>
      </c>
      <c r="H163" s="24" t="s">
        <v>18</v>
      </c>
      <c r="I163" s="24" t="s">
        <v>119</v>
      </c>
      <c r="J163" s="64" t="s">
        <v>88</v>
      </c>
      <c r="K163" s="12">
        <f t="shared" ref="K163:O163" si="61">K164</f>
        <v>59515.299999999996</v>
      </c>
      <c r="L163" s="12">
        <f t="shared" si="61"/>
        <v>3942.2</v>
      </c>
      <c r="M163" s="12">
        <f t="shared" si="61"/>
        <v>3942.2</v>
      </c>
      <c r="N163" s="12">
        <f t="shared" si="61"/>
        <v>12121.1</v>
      </c>
      <c r="O163" s="12">
        <f t="shared" si="61"/>
        <v>12121.1</v>
      </c>
    </row>
    <row r="164" spans="1:15" ht="17.25" customHeight="1">
      <c r="A164" s="23">
        <v>131</v>
      </c>
      <c r="B164" s="24" t="s">
        <v>9</v>
      </c>
      <c r="C164" s="24" t="s">
        <v>44</v>
      </c>
      <c r="D164" s="24" t="s">
        <v>21</v>
      </c>
      <c r="E164" s="24" t="s">
        <v>100</v>
      </c>
      <c r="F164" s="24" t="s">
        <v>45</v>
      </c>
      <c r="G164" s="24" t="s">
        <v>33</v>
      </c>
      <c r="H164" s="24" t="s">
        <v>18</v>
      </c>
      <c r="I164" s="24" t="s">
        <v>119</v>
      </c>
      <c r="J164" s="64" t="s">
        <v>89</v>
      </c>
      <c r="K164" s="12">
        <f>K165+K166+K169+K174+K176+K177+K178+K179+K167+K168+K170+K171+K172+K173+K175+K180+K181+K182</f>
        <v>59515.299999999996</v>
      </c>
      <c r="L164" s="12">
        <f t="shared" ref="L164:O164" si="62">L165+L166+L169+L174+L176+L177+L178+L179+L167+L168+L170+L171+L172+L173+L175+L180+L181+L182</f>
        <v>3942.2</v>
      </c>
      <c r="M164" s="12">
        <f t="shared" si="62"/>
        <v>3942.2</v>
      </c>
      <c r="N164" s="12">
        <f t="shared" si="62"/>
        <v>12121.1</v>
      </c>
      <c r="O164" s="12">
        <f t="shared" si="62"/>
        <v>12121.1</v>
      </c>
    </row>
    <row r="165" spans="1:15" ht="82.5" customHeight="1">
      <c r="A165" s="23">
        <v>132</v>
      </c>
      <c r="B165" s="43" t="s">
        <v>9</v>
      </c>
      <c r="C165" s="43" t="s">
        <v>44</v>
      </c>
      <c r="D165" s="43" t="s">
        <v>21</v>
      </c>
      <c r="E165" s="43" t="s">
        <v>100</v>
      </c>
      <c r="F165" s="43" t="s">
        <v>45</v>
      </c>
      <c r="G165" s="43" t="s">
        <v>33</v>
      </c>
      <c r="H165" s="43" t="s">
        <v>284</v>
      </c>
      <c r="I165" s="43" t="s">
        <v>119</v>
      </c>
      <c r="J165" s="70" t="s">
        <v>282</v>
      </c>
      <c r="K165" s="11">
        <v>2700</v>
      </c>
      <c r="L165" s="11"/>
      <c r="M165" s="11"/>
      <c r="N165" s="11">
        <v>0</v>
      </c>
      <c r="O165" s="11">
        <v>0</v>
      </c>
    </row>
    <row r="166" spans="1:15" ht="120.75" customHeight="1">
      <c r="A166" s="23">
        <v>133</v>
      </c>
      <c r="B166" s="43" t="s">
        <v>9</v>
      </c>
      <c r="C166" s="43" t="s">
        <v>44</v>
      </c>
      <c r="D166" s="43" t="s">
        <v>21</v>
      </c>
      <c r="E166" s="43" t="s">
        <v>100</v>
      </c>
      <c r="F166" s="43" t="s">
        <v>45</v>
      </c>
      <c r="G166" s="43" t="s">
        <v>33</v>
      </c>
      <c r="H166" s="43" t="s">
        <v>101</v>
      </c>
      <c r="I166" s="43" t="s">
        <v>119</v>
      </c>
      <c r="J166" s="45" t="s">
        <v>176</v>
      </c>
      <c r="K166" s="11">
        <v>370.5</v>
      </c>
      <c r="L166" s="11">
        <v>3942.2</v>
      </c>
      <c r="M166" s="11">
        <v>3942.2</v>
      </c>
      <c r="N166" s="11">
        <v>370.5</v>
      </c>
      <c r="O166" s="11">
        <v>370.5</v>
      </c>
    </row>
    <row r="167" spans="1:15" ht="48" customHeight="1">
      <c r="A167" s="23">
        <v>134</v>
      </c>
      <c r="B167" s="43" t="s">
        <v>9</v>
      </c>
      <c r="C167" s="43" t="s">
        <v>44</v>
      </c>
      <c r="D167" s="43" t="s">
        <v>21</v>
      </c>
      <c r="E167" s="43" t="s">
        <v>100</v>
      </c>
      <c r="F167" s="43" t="s">
        <v>45</v>
      </c>
      <c r="G167" s="43" t="s">
        <v>33</v>
      </c>
      <c r="H167" s="43" t="s">
        <v>322</v>
      </c>
      <c r="I167" s="43" t="s">
        <v>119</v>
      </c>
      <c r="J167" s="83" t="s">
        <v>324</v>
      </c>
      <c r="K167" s="11">
        <v>315</v>
      </c>
      <c r="L167" s="11"/>
      <c r="M167" s="11"/>
      <c r="N167" s="11">
        <v>0</v>
      </c>
      <c r="O167" s="11">
        <v>0</v>
      </c>
    </row>
    <row r="168" spans="1:15" ht="45" customHeight="1">
      <c r="A168" s="23">
        <v>135</v>
      </c>
      <c r="B168" s="43" t="s">
        <v>9</v>
      </c>
      <c r="C168" s="43" t="s">
        <v>44</v>
      </c>
      <c r="D168" s="43" t="s">
        <v>21</v>
      </c>
      <c r="E168" s="43" t="s">
        <v>100</v>
      </c>
      <c r="F168" s="43" t="s">
        <v>45</v>
      </c>
      <c r="G168" s="43" t="s">
        <v>33</v>
      </c>
      <c r="H168" s="43" t="s">
        <v>323</v>
      </c>
      <c r="I168" s="43" t="s">
        <v>119</v>
      </c>
      <c r="J168" s="45" t="s">
        <v>325</v>
      </c>
      <c r="K168" s="11">
        <v>200</v>
      </c>
      <c r="L168" s="11"/>
      <c r="M168" s="11"/>
      <c r="N168" s="11">
        <v>0</v>
      </c>
      <c r="O168" s="11">
        <v>0</v>
      </c>
    </row>
    <row r="169" spans="1:15" ht="36.75" customHeight="1">
      <c r="A169" s="23">
        <v>136</v>
      </c>
      <c r="B169" s="47" t="s">
        <v>9</v>
      </c>
      <c r="C169" s="47" t="s">
        <v>44</v>
      </c>
      <c r="D169" s="47" t="s">
        <v>21</v>
      </c>
      <c r="E169" s="47" t="s">
        <v>100</v>
      </c>
      <c r="F169" s="47" t="s">
        <v>45</v>
      </c>
      <c r="G169" s="47" t="s">
        <v>33</v>
      </c>
      <c r="H169" s="47" t="s">
        <v>68</v>
      </c>
      <c r="I169" s="47" t="s">
        <v>119</v>
      </c>
      <c r="J169" s="45" t="s">
        <v>177</v>
      </c>
      <c r="K169" s="15">
        <v>352.8</v>
      </c>
      <c r="L169" s="15"/>
      <c r="M169" s="15"/>
      <c r="N169" s="15">
        <v>352.8</v>
      </c>
      <c r="O169" s="15">
        <v>352.8</v>
      </c>
    </row>
    <row r="170" spans="1:15" ht="47.25" customHeight="1">
      <c r="A170" s="23">
        <v>137</v>
      </c>
      <c r="B170" s="47" t="s">
        <v>9</v>
      </c>
      <c r="C170" s="47" t="s">
        <v>44</v>
      </c>
      <c r="D170" s="47" t="s">
        <v>21</v>
      </c>
      <c r="E170" s="47" t="s">
        <v>100</v>
      </c>
      <c r="F170" s="47" t="s">
        <v>45</v>
      </c>
      <c r="G170" s="47" t="s">
        <v>33</v>
      </c>
      <c r="H170" s="47" t="s">
        <v>326</v>
      </c>
      <c r="I170" s="47" t="s">
        <v>119</v>
      </c>
      <c r="J170" s="46" t="s">
        <v>330</v>
      </c>
      <c r="K170" s="15">
        <v>300</v>
      </c>
      <c r="L170" s="15"/>
      <c r="M170" s="15"/>
      <c r="N170" s="15">
        <v>0</v>
      </c>
      <c r="O170" s="15">
        <v>0</v>
      </c>
    </row>
    <row r="171" spans="1:15" ht="49.5" customHeight="1">
      <c r="A171" s="23">
        <v>138</v>
      </c>
      <c r="B171" s="47" t="s">
        <v>9</v>
      </c>
      <c r="C171" s="47" t="s">
        <v>44</v>
      </c>
      <c r="D171" s="47" t="s">
        <v>21</v>
      </c>
      <c r="E171" s="47" t="s">
        <v>100</v>
      </c>
      <c r="F171" s="47" t="s">
        <v>45</v>
      </c>
      <c r="G171" s="47" t="s">
        <v>33</v>
      </c>
      <c r="H171" s="47" t="s">
        <v>327</v>
      </c>
      <c r="I171" s="47" t="s">
        <v>119</v>
      </c>
      <c r="J171" s="46" t="s">
        <v>331</v>
      </c>
      <c r="K171" s="15">
        <v>2460</v>
      </c>
      <c r="L171" s="15"/>
      <c r="M171" s="15"/>
      <c r="N171" s="15">
        <v>0</v>
      </c>
      <c r="O171" s="15">
        <v>0</v>
      </c>
    </row>
    <row r="172" spans="1:15" ht="49.5" customHeight="1">
      <c r="A172" s="23">
        <v>139</v>
      </c>
      <c r="B172" s="47" t="s">
        <v>9</v>
      </c>
      <c r="C172" s="47" t="s">
        <v>44</v>
      </c>
      <c r="D172" s="47" t="s">
        <v>21</v>
      </c>
      <c r="E172" s="47" t="s">
        <v>100</v>
      </c>
      <c r="F172" s="47" t="s">
        <v>45</v>
      </c>
      <c r="G172" s="47" t="s">
        <v>33</v>
      </c>
      <c r="H172" s="47" t="s">
        <v>328</v>
      </c>
      <c r="I172" s="47" t="s">
        <v>119</v>
      </c>
      <c r="J172" s="46" t="s">
        <v>332</v>
      </c>
      <c r="K172" s="15">
        <v>1192</v>
      </c>
      <c r="L172" s="15"/>
      <c r="M172" s="15"/>
      <c r="N172" s="15">
        <v>0</v>
      </c>
      <c r="O172" s="15">
        <v>0</v>
      </c>
    </row>
    <row r="173" spans="1:15" ht="36.75" customHeight="1">
      <c r="A173" s="23">
        <v>140</v>
      </c>
      <c r="B173" s="47" t="s">
        <v>9</v>
      </c>
      <c r="C173" s="47" t="s">
        <v>44</v>
      </c>
      <c r="D173" s="47" t="s">
        <v>21</v>
      </c>
      <c r="E173" s="47" t="s">
        <v>100</v>
      </c>
      <c r="F173" s="47" t="s">
        <v>45</v>
      </c>
      <c r="G173" s="47" t="s">
        <v>33</v>
      </c>
      <c r="H173" s="47" t="s">
        <v>329</v>
      </c>
      <c r="I173" s="47" t="s">
        <v>119</v>
      </c>
      <c r="J173" s="46" t="s">
        <v>333</v>
      </c>
      <c r="K173" s="15">
        <v>27150</v>
      </c>
      <c r="L173" s="15"/>
      <c r="M173" s="15"/>
      <c r="N173" s="15">
        <v>0</v>
      </c>
      <c r="O173" s="15">
        <v>0</v>
      </c>
    </row>
    <row r="174" spans="1:15" ht="45.75" customHeight="1">
      <c r="A174" s="23">
        <v>141</v>
      </c>
      <c r="B174" s="47" t="s">
        <v>9</v>
      </c>
      <c r="C174" s="47" t="s">
        <v>44</v>
      </c>
      <c r="D174" s="47" t="s">
        <v>21</v>
      </c>
      <c r="E174" s="47" t="s">
        <v>100</v>
      </c>
      <c r="F174" s="47" t="s">
        <v>45</v>
      </c>
      <c r="G174" s="47" t="s">
        <v>33</v>
      </c>
      <c r="H174" s="47" t="s">
        <v>122</v>
      </c>
      <c r="I174" s="47" t="s">
        <v>119</v>
      </c>
      <c r="J174" s="48" t="s">
        <v>178</v>
      </c>
      <c r="K174" s="15">
        <v>311.10000000000002</v>
      </c>
      <c r="L174" s="15"/>
      <c r="M174" s="15"/>
      <c r="N174" s="15">
        <v>311.10000000000002</v>
      </c>
      <c r="O174" s="15">
        <v>311.10000000000002</v>
      </c>
    </row>
    <row r="175" spans="1:15" ht="45.75" customHeight="1">
      <c r="A175" s="23">
        <v>142</v>
      </c>
      <c r="B175" s="37" t="s">
        <v>9</v>
      </c>
      <c r="C175" s="37" t="s">
        <v>44</v>
      </c>
      <c r="D175" s="37" t="s">
        <v>21</v>
      </c>
      <c r="E175" s="37" t="s">
        <v>100</v>
      </c>
      <c r="F175" s="37" t="s">
        <v>45</v>
      </c>
      <c r="G175" s="37" t="s">
        <v>33</v>
      </c>
      <c r="H175" s="37" t="s">
        <v>334</v>
      </c>
      <c r="I175" s="37" t="s">
        <v>119</v>
      </c>
      <c r="J175" s="48" t="s">
        <v>335</v>
      </c>
      <c r="K175" s="15">
        <v>115.7</v>
      </c>
      <c r="L175" s="15"/>
      <c r="M175" s="15"/>
      <c r="N175" s="15">
        <v>0</v>
      </c>
      <c r="O175" s="15">
        <v>0</v>
      </c>
    </row>
    <row r="176" spans="1:15" s="6" customFormat="1" ht="43.5" customHeight="1">
      <c r="A176" s="23">
        <v>143</v>
      </c>
      <c r="B176" s="37" t="s">
        <v>9</v>
      </c>
      <c r="C176" s="37" t="s">
        <v>44</v>
      </c>
      <c r="D176" s="37" t="s">
        <v>21</v>
      </c>
      <c r="E176" s="37" t="s">
        <v>100</v>
      </c>
      <c r="F176" s="37" t="s">
        <v>45</v>
      </c>
      <c r="G176" s="37" t="s">
        <v>33</v>
      </c>
      <c r="H176" s="37" t="s">
        <v>123</v>
      </c>
      <c r="I176" s="37" t="s">
        <v>119</v>
      </c>
      <c r="J176" s="46" t="s">
        <v>187</v>
      </c>
      <c r="K176" s="15">
        <v>2742.5</v>
      </c>
      <c r="L176" s="15"/>
      <c r="M176" s="15"/>
      <c r="N176" s="15">
        <v>2194</v>
      </c>
      <c r="O176" s="15">
        <v>2194</v>
      </c>
    </row>
    <row r="177" spans="1:15" s="6" customFormat="1" ht="54.75" customHeight="1">
      <c r="A177" s="23">
        <v>144</v>
      </c>
      <c r="B177" s="37" t="s">
        <v>9</v>
      </c>
      <c r="C177" s="37" t="s">
        <v>44</v>
      </c>
      <c r="D177" s="37" t="s">
        <v>21</v>
      </c>
      <c r="E177" s="37" t="s">
        <v>100</v>
      </c>
      <c r="F177" s="37" t="s">
        <v>45</v>
      </c>
      <c r="G177" s="37" t="s">
        <v>33</v>
      </c>
      <c r="H177" s="37" t="s">
        <v>263</v>
      </c>
      <c r="I177" s="37" t="s">
        <v>119</v>
      </c>
      <c r="J177" s="46" t="s">
        <v>264</v>
      </c>
      <c r="K177" s="15">
        <v>2338</v>
      </c>
      <c r="L177" s="15"/>
      <c r="M177" s="15"/>
      <c r="N177" s="15">
        <v>2338</v>
      </c>
      <c r="O177" s="15">
        <v>2338</v>
      </c>
    </row>
    <row r="178" spans="1:15" s="6" customFormat="1" ht="54.75" customHeight="1">
      <c r="A178" s="23">
        <v>145</v>
      </c>
      <c r="B178" s="37" t="s">
        <v>9</v>
      </c>
      <c r="C178" s="37" t="s">
        <v>44</v>
      </c>
      <c r="D178" s="37" t="s">
        <v>21</v>
      </c>
      <c r="E178" s="37" t="s">
        <v>100</v>
      </c>
      <c r="F178" s="37" t="s">
        <v>45</v>
      </c>
      <c r="G178" s="37" t="s">
        <v>33</v>
      </c>
      <c r="H178" s="37" t="s">
        <v>285</v>
      </c>
      <c r="I178" s="37" t="s">
        <v>119</v>
      </c>
      <c r="J178" s="71" t="s">
        <v>286</v>
      </c>
      <c r="K178" s="15">
        <v>7464.1</v>
      </c>
      <c r="L178" s="15"/>
      <c r="M178" s="15"/>
      <c r="N178" s="15">
        <v>5764</v>
      </c>
      <c r="O178" s="15">
        <v>5764</v>
      </c>
    </row>
    <row r="179" spans="1:15" s="6" customFormat="1" ht="44.25" customHeight="1">
      <c r="A179" s="23">
        <v>146</v>
      </c>
      <c r="B179" s="37" t="s">
        <v>9</v>
      </c>
      <c r="C179" s="37" t="s">
        <v>44</v>
      </c>
      <c r="D179" s="37" t="s">
        <v>21</v>
      </c>
      <c r="E179" s="37" t="s">
        <v>100</v>
      </c>
      <c r="F179" s="37" t="s">
        <v>45</v>
      </c>
      <c r="G179" s="37" t="s">
        <v>33</v>
      </c>
      <c r="H179" s="37" t="s">
        <v>188</v>
      </c>
      <c r="I179" s="37" t="s">
        <v>119</v>
      </c>
      <c r="J179" s="46" t="s">
        <v>189</v>
      </c>
      <c r="K179" s="15">
        <v>790.7</v>
      </c>
      <c r="L179" s="15"/>
      <c r="M179" s="15"/>
      <c r="N179" s="15">
        <v>790.7</v>
      </c>
      <c r="O179" s="15">
        <v>790.7</v>
      </c>
    </row>
    <row r="180" spans="1:15" s="6" customFormat="1" ht="44.25" customHeight="1">
      <c r="A180" s="23">
        <v>147</v>
      </c>
      <c r="B180" s="37" t="s">
        <v>9</v>
      </c>
      <c r="C180" s="37" t="s">
        <v>44</v>
      </c>
      <c r="D180" s="37" t="s">
        <v>21</v>
      </c>
      <c r="E180" s="37" t="s">
        <v>100</v>
      </c>
      <c r="F180" s="37" t="s">
        <v>45</v>
      </c>
      <c r="G180" s="37" t="s">
        <v>33</v>
      </c>
      <c r="H180" s="37" t="s">
        <v>336</v>
      </c>
      <c r="I180" s="37" t="s">
        <v>119</v>
      </c>
      <c r="J180" s="46" t="s">
        <v>339</v>
      </c>
      <c r="K180" s="15">
        <v>2400</v>
      </c>
      <c r="L180" s="15"/>
      <c r="M180" s="15"/>
      <c r="N180" s="15">
        <v>0</v>
      </c>
      <c r="O180" s="15">
        <v>0</v>
      </c>
    </row>
    <row r="181" spans="1:15" s="6" customFormat="1" ht="62.25" customHeight="1">
      <c r="A181" s="23">
        <v>148</v>
      </c>
      <c r="B181" s="37" t="s">
        <v>9</v>
      </c>
      <c r="C181" s="37" t="s">
        <v>44</v>
      </c>
      <c r="D181" s="37" t="s">
        <v>21</v>
      </c>
      <c r="E181" s="37" t="s">
        <v>100</v>
      </c>
      <c r="F181" s="37" t="s">
        <v>45</v>
      </c>
      <c r="G181" s="37" t="s">
        <v>33</v>
      </c>
      <c r="H181" s="37" t="s">
        <v>337</v>
      </c>
      <c r="I181" s="37" t="s">
        <v>119</v>
      </c>
      <c r="J181" s="46" t="s">
        <v>340</v>
      </c>
      <c r="K181" s="15">
        <v>19</v>
      </c>
      <c r="L181" s="15"/>
      <c r="M181" s="15"/>
      <c r="N181" s="15">
        <v>0</v>
      </c>
      <c r="O181" s="15">
        <v>0</v>
      </c>
    </row>
    <row r="182" spans="1:15" s="6" customFormat="1" ht="61.5" customHeight="1">
      <c r="A182" s="23">
        <v>149</v>
      </c>
      <c r="B182" s="37" t="s">
        <v>9</v>
      </c>
      <c r="C182" s="37" t="s">
        <v>44</v>
      </c>
      <c r="D182" s="37" t="s">
        <v>21</v>
      </c>
      <c r="E182" s="37" t="s">
        <v>100</v>
      </c>
      <c r="F182" s="37" t="s">
        <v>45</v>
      </c>
      <c r="G182" s="37" t="s">
        <v>33</v>
      </c>
      <c r="H182" s="37" t="s">
        <v>338</v>
      </c>
      <c r="I182" s="37" t="s">
        <v>119</v>
      </c>
      <c r="J182" s="46" t="s">
        <v>341</v>
      </c>
      <c r="K182" s="15">
        <v>8293.9</v>
      </c>
      <c r="L182" s="15"/>
      <c r="M182" s="15"/>
      <c r="N182" s="15">
        <v>0</v>
      </c>
      <c r="O182" s="15">
        <v>0</v>
      </c>
    </row>
    <row r="183" spans="1:15" ht="21.75" customHeight="1">
      <c r="A183" s="23">
        <v>150</v>
      </c>
      <c r="B183" s="24" t="s">
        <v>9</v>
      </c>
      <c r="C183" s="24">
        <v>2</v>
      </c>
      <c r="D183" s="24" t="s">
        <v>21</v>
      </c>
      <c r="E183" s="24" t="s">
        <v>94</v>
      </c>
      <c r="F183" s="24" t="s">
        <v>16</v>
      </c>
      <c r="G183" s="24" t="s">
        <v>17</v>
      </c>
      <c r="H183" s="24" t="s">
        <v>18</v>
      </c>
      <c r="I183" s="24" t="s">
        <v>119</v>
      </c>
      <c r="J183" s="25" t="s">
        <v>106</v>
      </c>
      <c r="K183" s="21">
        <f>K184+K205+K207+K209</f>
        <v>443628.09999999992</v>
      </c>
      <c r="L183" s="21">
        <f>L184+L207+L209+L205</f>
        <v>0</v>
      </c>
      <c r="M183" s="21">
        <f>M184+M207+M209+M205</f>
        <v>0</v>
      </c>
      <c r="N183" s="21">
        <f>N184+N207+N209+N205</f>
        <v>390522.89999999997</v>
      </c>
      <c r="O183" s="21">
        <f>O184+O207+O209+O205</f>
        <v>389263.79999999993</v>
      </c>
    </row>
    <row r="184" spans="1:15" s="6" customFormat="1" ht="25.5" customHeight="1">
      <c r="A184" s="23">
        <v>151</v>
      </c>
      <c r="B184" s="49" t="s">
        <v>9</v>
      </c>
      <c r="C184" s="49" t="s">
        <v>44</v>
      </c>
      <c r="D184" s="49" t="s">
        <v>21</v>
      </c>
      <c r="E184" s="49" t="s">
        <v>94</v>
      </c>
      <c r="F184" s="49" t="s">
        <v>47</v>
      </c>
      <c r="G184" s="49" t="s">
        <v>17</v>
      </c>
      <c r="H184" s="49" t="s">
        <v>18</v>
      </c>
      <c r="I184" s="49" t="s">
        <v>119</v>
      </c>
      <c r="J184" s="50" t="s">
        <v>90</v>
      </c>
      <c r="K184" s="21">
        <f>K185</f>
        <v>440773.79999999993</v>
      </c>
      <c r="L184" s="21">
        <f t="shared" ref="L184:O184" si="63">L185</f>
        <v>0</v>
      </c>
      <c r="M184" s="21">
        <f t="shared" si="63"/>
        <v>0</v>
      </c>
      <c r="N184" s="21">
        <f t="shared" si="63"/>
        <v>387514.7</v>
      </c>
      <c r="O184" s="21">
        <f t="shared" si="63"/>
        <v>386045.6</v>
      </c>
    </row>
    <row r="185" spans="1:15" s="6" customFormat="1" ht="25.5" customHeight="1">
      <c r="A185" s="23">
        <v>152</v>
      </c>
      <c r="B185" s="37" t="s">
        <v>9</v>
      </c>
      <c r="C185" s="37" t="s">
        <v>44</v>
      </c>
      <c r="D185" s="37" t="s">
        <v>21</v>
      </c>
      <c r="E185" s="37" t="s">
        <v>94</v>
      </c>
      <c r="F185" s="37" t="s">
        <v>47</v>
      </c>
      <c r="G185" s="37" t="s">
        <v>33</v>
      </c>
      <c r="H185" s="37" t="s">
        <v>18</v>
      </c>
      <c r="I185" s="37" t="s">
        <v>119</v>
      </c>
      <c r="J185" s="38" t="s">
        <v>108</v>
      </c>
      <c r="K185" s="15">
        <f>K186+K187+K188+K189+K190+K191+K192+K193+K194+K195+K196+K197+K198+K199+K200+K201+K202+K203+K204</f>
        <v>440773.79999999993</v>
      </c>
      <c r="L185" s="15">
        <f t="shared" ref="L185:O185" si="64">L186+L187+L188+L189+L190+L191+L192+L193+L194+L195+L196+L197+L198+L199+L200+L201+L202+L203+L204</f>
        <v>0</v>
      </c>
      <c r="M185" s="15">
        <f t="shared" si="64"/>
        <v>0</v>
      </c>
      <c r="N185" s="15">
        <f t="shared" si="64"/>
        <v>387514.7</v>
      </c>
      <c r="O185" s="15">
        <f t="shared" si="64"/>
        <v>386045.6</v>
      </c>
    </row>
    <row r="186" spans="1:15" s="6" customFormat="1" ht="68.25" customHeight="1">
      <c r="A186" s="23">
        <v>153</v>
      </c>
      <c r="B186" s="37" t="s">
        <v>9</v>
      </c>
      <c r="C186" s="37" t="s">
        <v>44</v>
      </c>
      <c r="D186" s="37" t="s">
        <v>21</v>
      </c>
      <c r="E186" s="37" t="s">
        <v>94</v>
      </c>
      <c r="F186" s="37" t="s">
        <v>47</v>
      </c>
      <c r="G186" s="37" t="s">
        <v>33</v>
      </c>
      <c r="H186" s="37" t="s">
        <v>135</v>
      </c>
      <c r="I186" s="37" t="s">
        <v>119</v>
      </c>
      <c r="J186" s="45" t="s">
        <v>161</v>
      </c>
      <c r="K186" s="15">
        <v>1000.3</v>
      </c>
      <c r="L186" s="15"/>
      <c r="M186" s="15"/>
      <c r="N186" s="15">
        <v>925.3</v>
      </c>
      <c r="O186" s="15">
        <v>925.3</v>
      </c>
    </row>
    <row r="187" spans="1:15" s="6" customFormat="1" ht="170.25" customHeight="1">
      <c r="A187" s="23">
        <v>154</v>
      </c>
      <c r="B187" s="37" t="s">
        <v>9</v>
      </c>
      <c r="C187" s="37" t="s">
        <v>44</v>
      </c>
      <c r="D187" s="37" t="s">
        <v>21</v>
      </c>
      <c r="E187" s="37" t="s">
        <v>94</v>
      </c>
      <c r="F187" s="37" t="s">
        <v>47</v>
      </c>
      <c r="G187" s="37" t="s">
        <v>33</v>
      </c>
      <c r="H187" s="37" t="s">
        <v>93</v>
      </c>
      <c r="I187" s="37" t="s">
        <v>119</v>
      </c>
      <c r="J187" s="45" t="s">
        <v>162</v>
      </c>
      <c r="K187" s="15">
        <v>38868.300000000003</v>
      </c>
      <c r="L187" s="15"/>
      <c r="M187" s="15"/>
      <c r="N187" s="15">
        <v>33843</v>
      </c>
      <c r="O187" s="15">
        <v>33843</v>
      </c>
    </row>
    <row r="188" spans="1:15" s="6" customFormat="1" ht="173.25" customHeight="1">
      <c r="A188" s="23">
        <v>155</v>
      </c>
      <c r="B188" s="37" t="s">
        <v>9</v>
      </c>
      <c r="C188" s="37" t="s">
        <v>44</v>
      </c>
      <c r="D188" s="37" t="s">
        <v>21</v>
      </c>
      <c r="E188" s="37" t="s">
        <v>94</v>
      </c>
      <c r="F188" s="37" t="s">
        <v>47</v>
      </c>
      <c r="G188" s="37" t="s">
        <v>33</v>
      </c>
      <c r="H188" s="37" t="s">
        <v>92</v>
      </c>
      <c r="I188" s="37" t="s">
        <v>119</v>
      </c>
      <c r="J188" s="45" t="s">
        <v>163</v>
      </c>
      <c r="K188" s="15">
        <v>46709.7</v>
      </c>
      <c r="L188" s="15"/>
      <c r="M188" s="15"/>
      <c r="N188" s="15">
        <v>45701.9</v>
      </c>
      <c r="O188" s="15">
        <v>45701.9</v>
      </c>
    </row>
    <row r="189" spans="1:15" s="6" customFormat="1" ht="102.75" customHeight="1">
      <c r="A189" s="23">
        <v>156</v>
      </c>
      <c r="B189" s="37" t="s">
        <v>9</v>
      </c>
      <c r="C189" s="37" t="s">
        <v>44</v>
      </c>
      <c r="D189" s="37" t="s">
        <v>21</v>
      </c>
      <c r="E189" s="37" t="s">
        <v>94</v>
      </c>
      <c r="F189" s="37" t="s">
        <v>47</v>
      </c>
      <c r="G189" s="37" t="s">
        <v>33</v>
      </c>
      <c r="H189" s="37" t="s">
        <v>83</v>
      </c>
      <c r="I189" s="37" t="s">
        <v>119</v>
      </c>
      <c r="J189" s="45" t="s">
        <v>164</v>
      </c>
      <c r="K189" s="15">
        <v>86.4</v>
      </c>
      <c r="L189" s="15"/>
      <c r="M189" s="15"/>
      <c r="N189" s="15">
        <v>79.7</v>
      </c>
      <c r="O189" s="15">
        <v>79.7</v>
      </c>
    </row>
    <row r="190" spans="1:15" s="6" customFormat="1" ht="74.25" customHeight="1">
      <c r="A190" s="23">
        <v>157</v>
      </c>
      <c r="B190" s="37" t="s">
        <v>9</v>
      </c>
      <c r="C190" s="37" t="s">
        <v>44</v>
      </c>
      <c r="D190" s="37" t="s">
        <v>21</v>
      </c>
      <c r="E190" s="37" t="s">
        <v>94</v>
      </c>
      <c r="F190" s="37" t="s">
        <v>47</v>
      </c>
      <c r="G190" s="37" t="s">
        <v>33</v>
      </c>
      <c r="H190" s="37" t="s">
        <v>78</v>
      </c>
      <c r="I190" s="37" t="s">
        <v>119</v>
      </c>
      <c r="J190" s="45" t="s">
        <v>165</v>
      </c>
      <c r="K190" s="15">
        <v>72.400000000000006</v>
      </c>
      <c r="L190" s="15"/>
      <c r="M190" s="15"/>
      <c r="N190" s="15">
        <v>69.2</v>
      </c>
      <c r="O190" s="15">
        <v>69.2</v>
      </c>
    </row>
    <row r="191" spans="1:15" s="6" customFormat="1" ht="75" customHeight="1">
      <c r="A191" s="23">
        <v>158</v>
      </c>
      <c r="B191" s="37" t="s">
        <v>9</v>
      </c>
      <c r="C191" s="37" t="s">
        <v>44</v>
      </c>
      <c r="D191" s="37" t="s">
        <v>21</v>
      </c>
      <c r="E191" s="37" t="s">
        <v>94</v>
      </c>
      <c r="F191" s="37" t="s">
        <v>47</v>
      </c>
      <c r="G191" s="37" t="s">
        <v>33</v>
      </c>
      <c r="H191" s="37" t="s">
        <v>75</v>
      </c>
      <c r="I191" s="37" t="s">
        <v>119</v>
      </c>
      <c r="J191" s="45" t="s">
        <v>166</v>
      </c>
      <c r="K191" s="15">
        <v>6060.1</v>
      </c>
      <c r="L191" s="18"/>
      <c r="M191" s="18"/>
      <c r="N191" s="18">
        <v>5610.1</v>
      </c>
      <c r="O191" s="18">
        <v>5610.1</v>
      </c>
    </row>
    <row r="192" spans="1:15" s="6" customFormat="1" ht="95.25" customHeight="1">
      <c r="A192" s="23">
        <v>159</v>
      </c>
      <c r="B192" s="37" t="s">
        <v>9</v>
      </c>
      <c r="C192" s="37" t="s">
        <v>44</v>
      </c>
      <c r="D192" s="37" t="s">
        <v>21</v>
      </c>
      <c r="E192" s="37" t="s">
        <v>94</v>
      </c>
      <c r="F192" s="37" t="s">
        <v>47</v>
      </c>
      <c r="G192" s="37" t="s">
        <v>33</v>
      </c>
      <c r="H192" s="37" t="s">
        <v>70</v>
      </c>
      <c r="I192" s="37" t="s">
        <v>119</v>
      </c>
      <c r="J192" s="45" t="s">
        <v>167</v>
      </c>
      <c r="K192" s="15">
        <v>1033.5999999999999</v>
      </c>
      <c r="L192" s="15"/>
      <c r="M192" s="15"/>
      <c r="N192" s="15">
        <v>917.4</v>
      </c>
      <c r="O192" s="15">
        <v>917.4</v>
      </c>
    </row>
    <row r="193" spans="1:15" s="6" customFormat="1" ht="72.75" customHeight="1">
      <c r="A193" s="23">
        <v>160</v>
      </c>
      <c r="B193" s="37" t="s">
        <v>9</v>
      </c>
      <c r="C193" s="37" t="s">
        <v>44</v>
      </c>
      <c r="D193" s="37" t="s">
        <v>21</v>
      </c>
      <c r="E193" s="37" t="s">
        <v>94</v>
      </c>
      <c r="F193" s="37" t="s">
        <v>47</v>
      </c>
      <c r="G193" s="37" t="s">
        <v>33</v>
      </c>
      <c r="H193" s="37" t="s">
        <v>79</v>
      </c>
      <c r="I193" s="37" t="s">
        <v>119</v>
      </c>
      <c r="J193" s="45" t="s">
        <v>168</v>
      </c>
      <c r="K193" s="15">
        <v>100.6</v>
      </c>
      <c r="L193" s="15"/>
      <c r="M193" s="15"/>
      <c r="N193" s="15">
        <v>86.8</v>
      </c>
      <c r="O193" s="15">
        <v>86.8</v>
      </c>
    </row>
    <row r="194" spans="1:15" s="6" customFormat="1" ht="82.5" customHeight="1">
      <c r="A194" s="23">
        <v>161</v>
      </c>
      <c r="B194" s="37" t="s">
        <v>9</v>
      </c>
      <c r="C194" s="37" t="s">
        <v>44</v>
      </c>
      <c r="D194" s="37" t="s">
        <v>21</v>
      </c>
      <c r="E194" s="37" t="s">
        <v>94</v>
      </c>
      <c r="F194" s="37" t="s">
        <v>47</v>
      </c>
      <c r="G194" s="37" t="s">
        <v>33</v>
      </c>
      <c r="H194" s="37" t="s">
        <v>77</v>
      </c>
      <c r="I194" s="37" t="s">
        <v>119</v>
      </c>
      <c r="J194" s="45" t="s">
        <v>215</v>
      </c>
      <c r="K194" s="15">
        <v>3675</v>
      </c>
      <c r="L194" s="15"/>
      <c r="M194" s="15"/>
      <c r="N194" s="15">
        <v>3450</v>
      </c>
      <c r="O194" s="15">
        <v>3450</v>
      </c>
    </row>
    <row r="195" spans="1:15" s="6" customFormat="1" ht="120.75" customHeight="1">
      <c r="A195" s="23">
        <v>162</v>
      </c>
      <c r="B195" s="37" t="s">
        <v>9</v>
      </c>
      <c r="C195" s="37" t="s">
        <v>44</v>
      </c>
      <c r="D195" s="37" t="s">
        <v>21</v>
      </c>
      <c r="E195" s="37" t="s">
        <v>94</v>
      </c>
      <c r="F195" s="37" t="s">
        <v>47</v>
      </c>
      <c r="G195" s="37" t="s">
        <v>33</v>
      </c>
      <c r="H195" s="37" t="s">
        <v>74</v>
      </c>
      <c r="I195" s="37" t="s">
        <v>119</v>
      </c>
      <c r="J195" s="45" t="s">
        <v>169</v>
      </c>
      <c r="K195" s="15">
        <v>158.80000000000001</v>
      </c>
      <c r="L195" s="18"/>
      <c r="M195" s="18"/>
      <c r="N195" s="18">
        <v>158.80000000000001</v>
      </c>
      <c r="O195" s="18">
        <v>158.80000000000001</v>
      </c>
    </row>
    <row r="196" spans="1:15" s="6" customFormat="1" ht="172.5" customHeight="1">
      <c r="A196" s="23">
        <v>163</v>
      </c>
      <c r="B196" s="37" t="s">
        <v>9</v>
      </c>
      <c r="C196" s="37" t="s">
        <v>44</v>
      </c>
      <c r="D196" s="37" t="s">
        <v>21</v>
      </c>
      <c r="E196" s="37" t="s">
        <v>94</v>
      </c>
      <c r="F196" s="37" t="s">
        <v>47</v>
      </c>
      <c r="G196" s="37" t="s">
        <v>33</v>
      </c>
      <c r="H196" s="37" t="s">
        <v>71</v>
      </c>
      <c r="I196" s="37" t="s">
        <v>119</v>
      </c>
      <c r="J196" s="45" t="s">
        <v>170</v>
      </c>
      <c r="K196" s="15">
        <v>231076.8</v>
      </c>
      <c r="L196" s="15"/>
      <c r="M196" s="15"/>
      <c r="N196" s="15">
        <v>202507.2</v>
      </c>
      <c r="O196" s="15">
        <v>202507.2</v>
      </c>
    </row>
    <row r="197" spans="1:15" s="6" customFormat="1" ht="90" customHeight="1">
      <c r="A197" s="23">
        <v>164</v>
      </c>
      <c r="B197" s="37" t="s">
        <v>9</v>
      </c>
      <c r="C197" s="37" t="s">
        <v>44</v>
      </c>
      <c r="D197" s="37" t="s">
        <v>21</v>
      </c>
      <c r="E197" s="37" t="s">
        <v>94</v>
      </c>
      <c r="F197" s="37" t="s">
        <v>47</v>
      </c>
      <c r="G197" s="37" t="s">
        <v>33</v>
      </c>
      <c r="H197" s="37" t="s">
        <v>73</v>
      </c>
      <c r="I197" s="37" t="s">
        <v>119</v>
      </c>
      <c r="J197" s="45" t="s">
        <v>216</v>
      </c>
      <c r="K197" s="15">
        <v>10064.799999999999</v>
      </c>
      <c r="L197" s="15"/>
      <c r="M197" s="15"/>
      <c r="N197" s="15">
        <v>10064.799999999999</v>
      </c>
      <c r="O197" s="15">
        <v>10064.799999999999</v>
      </c>
    </row>
    <row r="198" spans="1:15" s="6" customFormat="1" ht="71.25" customHeight="1">
      <c r="A198" s="23">
        <v>165</v>
      </c>
      <c r="B198" s="37" t="s">
        <v>9</v>
      </c>
      <c r="C198" s="37" t="s">
        <v>44</v>
      </c>
      <c r="D198" s="37" t="s">
        <v>21</v>
      </c>
      <c r="E198" s="37" t="s">
        <v>94</v>
      </c>
      <c r="F198" s="37" t="s">
        <v>47</v>
      </c>
      <c r="G198" s="37" t="s">
        <v>33</v>
      </c>
      <c r="H198" s="37" t="s">
        <v>82</v>
      </c>
      <c r="I198" s="37" t="s">
        <v>119</v>
      </c>
      <c r="J198" s="45" t="s">
        <v>171</v>
      </c>
      <c r="K198" s="15">
        <v>2974.3</v>
      </c>
      <c r="L198" s="15"/>
      <c r="M198" s="15"/>
      <c r="N198" s="15">
        <v>2524.4</v>
      </c>
      <c r="O198" s="15">
        <v>2524.4</v>
      </c>
    </row>
    <row r="199" spans="1:15" s="6" customFormat="1" ht="123.75" customHeight="1">
      <c r="A199" s="23">
        <v>166</v>
      </c>
      <c r="B199" s="37" t="s">
        <v>9</v>
      </c>
      <c r="C199" s="37" t="s">
        <v>44</v>
      </c>
      <c r="D199" s="37" t="s">
        <v>21</v>
      </c>
      <c r="E199" s="37" t="s">
        <v>94</v>
      </c>
      <c r="F199" s="37" t="s">
        <v>47</v>
      </c>
      <c r="G199" s="37" t="s">
        <v>33</v>
      </c>
      <c r="H199" s="37" t="s">
        <v>147</v>
      </c>
      <c r="I199" s="37" t="s">
        <v>119</v>
      </c>
      <c r="J199" s="45" t="s">
        <v>172</v>
      </c>
      <c r="K199" s="15">
        <v>8129.6</v>
      </c>
      <c r="L199" s="15"/>
      <c r="M199" s="15"/>
      <c r="N199" s="15">
        <v>8071.2</v>
      </c>
      <c r="O199" s="15">
        <v>6602.1</v>
      </c>
    </row>
    <row r="200" spans="1:15" s="6" customFormat="1" ht="177" customHeight="1">
      <c r="A200" s="23">
        <v>167</v>
      </c>
      <c r="B200" s="37" t="s">
        <v>9</v>
      </c>
      <c r="C200" s="37" t="s">
        <v>44</v>
      </c>
      <c r="D200" s="37" t="s">
        <v>21</v>
      </c>
      <c r="E200" s="37" t="s">
        <v>94</v>
      </c>
      <c r="F200" s="37" t="s">
        <v>47</v>
      </c>
      <c r="G200" s="37" t="s">
        <v>33</v>
      </c>
      <c r="H200" s="37" t="s">
        <v>72</v>
      </c>
      <c r="I200" s="37" t="s">
        <v>119</v>
      </c>
      <c r="J200" s="45" t="s">
        <v>173</v>
      </c>
      <c r="K200" s="15">
        <v>62937.1</v>
      </c>
      <c r="L200" s="15"/>
      <c r="M200" s="15"/>
      <c r="N200" s="15">
        <v>49183.3</v>
      </c>
      <c r="O200" s="15">
        <v>49183.3</v>
      </c>
    </row>
    <row r="201" spans="1:15" s="6" customFormat="1" ht="87.75" customHeight="1">
      <c r="A201" s="23">
        <v>168</v>
      </c>
      <c r="B201" s="37" t="s">
        <v>9</v>
      </c>
      <c r="C201" s="37" t="s">
        <v>44</v>
      </c>
      <c r="D201" s="37" t="s">
        <v>21</v>
      </c>
      <c r="E201" s="37" t="s">
        <v>94</v>
      </c>
      <c r="F201" s="37" t="s">
        <v>47</v>
      </c>
      <c r="G201" s="37" t="s">
        <v>33</v>
      </c>
      <c r="H201" s="37" t="s">
        <v>69</v>
      </c>
      <c r="I201" s="37" t="s">
        <v>119</v>
      </c>
      <c r="J201" s="45" t="s">
        <v>174</v>
      </c>
      <c r="K201" s="15">
        <v>17035.099999999999</v>
      </c>
      <c r="L201" s="18"/>
      <c r="M201" s="18"/>
      <c r="N201" s="18">
        <v>13628.1</v>
      </c>
      <c r="O201" s="18">
        <v>13628.1</v>
      </c>
    </row>
    <row r="202" spans="1:15" s="6" customFormat="1" ht="76.5" customHeight="1">
      <c r="A202" s="23">
        <v>169</v>
      </c>
      <c r="B202" s="51" t="s">
        <v>9</v>
      </c>
      <c r="C202" s="51" t="s">
        <v>44</v>
      </c>
      <c r="D202" s="51" t="s">
        <v>21</v>
      </c>
      <c r="E202" s="51" t="s">
        <v>94</v>
      </c>
      <c r="F202" s="51" t="s">
        <v>47</v>
      </c>
      <c r="G202" s="51" t="s">
        <v>33</v>
      </c>
      <c r="H202" s="51" t="s">
        <v>76</v>
      </c>
      <c r="I202" s="51" t="s">
        <v>119</v>
      </c>
      <c r="J202" s="45" t="s">
        <v>175</v>
      </c>
      <c r="K202" s="19">
        <v>994.7</v>
      </c>
      <c r="L202" s="20"/>
      <c r="M202" s="20"/>
      <c r="N202" s="20">
        <v>919.7</v>
      </c>
      <c r="O202" s="20">
        <v>919.7</v>
      </c>
    </row>
    <row r="203" spans="1:15" s="6" customFormat="1" ht="65.25" customHeight="1">
      <c r="A203" s="23">
        <v>170</v>
      </c>
      <c r="B203" s="51" t="s">
        <v>9</v>
      </c>
      <c r="C203" s="51" t="s">
        <v>44</v>
      </c>
      <c r="D203" s="51" t="s">
        <v>21</v>
      </c>
      <c r="E203" s="51" t="s">
        <v>94</v>
      </c>
      <c r="F203" s="51" t="s">
        <v>47</v>
      </c>
      <c r="G203" s="51" t="s">
        <v>33</v>
      </c>
      <c r="H203" s="51" t="s">
        <v>110</v>
      </c>
      <c r="I203" s="51" t="s">
        <v>119</v>
      </c>
      <c r="J203" s="45" t="s">
        <v>190</v>
      </c>
      <c r="K203" s="19">
        <v>9705.5</v>
      </c>
      <c r="L203" s="20"/>
      <c r="M203" s="20"/>
      <c r="N203" s="20">
        <v>9705.5</v>
      </c>
      <c r="O203" s="20">
        <v>9705.5</v>
      </c>
    </row>
    <row r="204" spans="1:15" s="6" customFormat="1" ht="117.75" customHeight="1">
      <c r="A204" s="23">
        <v>171</v>
      </c>
      <c r="B204" s="51" t="s">
        <v>9</v>
      </c>
      <c r="C204" s="51" t="s">
        <v>44</v>
      </c>
      <c r="D204" s="51" t="s">
        <v>21</v>
      </c>
      <c r="E204" s="51" t="s">
        <v>94</v>
      </c>
      <c r="F204" s="51" t="s">
        <v>47</v>
      </c>
      <c r="G204" s="51" t="s">
        <v>33</v>
      </c>
      <c r="H204" s="51" t="s">
        <v>191</v>
      </c>
      <c r="I204" s="51" t="s">
        <v>119</v>
      </c>
      <c r="J204" s="44" t="s">
        <v>192</v>
      </c>
      <c r="K204" s="19">
        <v>90.7</v>
      </c>
      <c r="L204" s="20"/>
      <c r="M204" s="20"/>
      <c r="N204" s="20">
        <v>68.3</v>
      </c>
      <c r="O204" s="20">
        <v>68.3</v>
      </c>
    </row>
    <row r="205" spans="1:15" s="6" customFormat="1" ht="54.75" customHeight="1">
      <c r="A205" s="23">
        <v>172</v>
      </c>
      <c r="B205" s="52" t="s">
        <v>9</v>
      </c>
      <c r="C205" s="52" t="s">
        <v>44</v>
      </c>
      <c r="D205" s="52" t="s">
        <v>21</v>
      </c>
      <c r="E205" s="52" t="s">
        <v>94</v>
      </c>
      <c r="F205" s="52" t="s">
        <v>112</v>
      </c>
      <c r="G205" s="52" t="s">
        <v>17</v>
      </c>
      <c r="H205" s="52" t="s">
        <v>18</v>
      </c>
      <c r="I205" s="52" t="s">
        <v>119</v>
      </c>
      <c r="J205" s="53" t="s">
        <v>113</v>
      </c>
      <c r="K205" s="22">
        <f>K206</f>
        <v>1451.6</v>
      </c>
      <c r="L205" s="22">
        <f>L206</f>
        <v>0</v>
      </c>
      <c r="M205" s="22">
        <f>M206</f>
        <v>0</v>
      </c>
      <c r="N205" s="22">
        <f>N206</f>
        <v>1451.6</v>
      </c>
      <c r="O205" s="22">
        <f>O206</f>
        <v>1451.6</v>
      </c>
    </row>
    <row r="206" spans="1:15" s="6" customFormat="1" ht="51.75" customHeight="1">
      <c r="A206" s="23">
        <v>173</v>
      </c>
      <c r="B206" s="37" t="s">
        <v>9</v>
      </c>
      <c r="C206" s="37" t="s">
        <v>44</v>
      </c>
      <c r="D206" s="37" t="s">
        <v>21</v>
      </c>
      <c r="E206" s="37" t="s">
        <v>94</v>
      </c>
      <c r="F206" s="37" t="s">
        <v>112</v>
      </c>
      <c r="G206" s="37" t="s">
        <v>33</v>
      </c>
      <c r="H206" s="37" t="s">
        <v>18</v>
      </c>
      <c r="I206" s="37" t="s">
        <v>119</v>
      </c>
      <c r="J206" s="29" t="s">
        <v>121</v>
      </c>
      <c r="K206" s="15">
        <v>1451.6</v>
      </c>
      <c r="L206" s="18"/>
      <c r="M206" s="18"/>
      <c r="N206" s="18">
        <v>1451.6</v>
      </c>
      <c r="O206" s="18">
        <v>1451.6</v>
      </c>
    </row>
    <row r="207" spans="1:15" s="6" customFormat="1" ht="40.5" customHeight="1">
      <c r="A207" s="23">
        <v>174</v>
      </c>
      <c r="B207" s="49" t="s">
        <v>9</v>
      </c>
      <c r="C207" s="49" t="s">
        <v>44</v>
      </c>
      <c r="D207" s="49" t="s">
        <v>21</v>
      </c>
      <c r="E207" s="49" t="s">
        <v>102</v>
      </c>
      <c r="F207" s="49" t="s">
        <v>107</v>
      </c>
      <c r="G207" s="49" t="s">
        <v>17</v>
      </c>
      <c r="H207" s="49" t="s">
        <v>18</v>
      </c>
      <c r="I207" s="49" t="s">
        <v>119</v>
      </c>
      <c r="J207" s="41" t="s">
        <v>194</v>
      </c>
      <c r="K207" s="21">
        <f>K208</f>
        <v>1396.2</v>
      </c>
      <c r="L207" s="21">
        <f>L208</f>
        <v>0</v>
      </c>
      <c r="M207" s="21">
        <f>M208</f>
        <v>0</v>
      </c>
      <c r="N207" s="21">
        <f>N208</f>
        <v>1549.8</v>
      </c>
      <c r="O207" s="21">
        <f>O208</f>
        <v>1708.1</v>
      </c>
    </row>
    <row r="208" spans="1:15" s="6" customFormat="1" ht="39.75" customHeight="1">
      <c r="A208" s="23">
        <v>175</v>
      </c>
      <c r="B208" s="37" t="s">
        <v>9</v>
      </c>
      <c r="C208" s="37" t="s">
        <v>44</v>
      </c>
      <c r="D208" s="37" t="s">
        <v>21</v>
      </c>
      <c r="E208" s="37" t="s">
        <v>102</v>
      </c>
      <c r="F208" s="37" t="s">
        <v>107</v>
      </c>
      <c r="G208" s="37" t="s">
        <v>33</v>
      </c>
      <c r="H208" s="37" t="s">
        <v>18</v>
      </c>
      <c r="I208" s="37" t="s">
        <v>119</v>
      </c>
      <c r="J208" s="29" t="s">
        <v>193</v>
      </c>
      <c r="K208" s="15">
        <v>1396.2</v>
      </c>
      <c r="L208" s="15"/>
      <c r="M208" s="15"/>
      <c r="N208" s="15">
        <v>1549.8</v>
      </c>
      <c r="O208" s="15">
        <v>1708.1</v>
      </c>
    </row>
    <row r="209" spans="1:15" s="6" customFormat="1" ht="38.25" customHeight="1">
      <c r="A209" s="23">
        <v>176</v>
      </c>
      <c r="B209" s="49" t="s">
        <v>9</v>
      </c>
      <c r="C209" s="49" t="s">
        <v>44</v>
      </c>
      <c r="D209" s="49" t="s">
        <v>21</v>
      </c>
      <c r="E209" s="49" t="s">
        <v>102</v>
      </c>
      <c r="F209" s="49" t="s">
        <v>53</v>
      </c>
      <c r="G209" s="49" t="s">
        <v>17</v>
      </c>
      <c r="H209" s="49" t="s">
        <v>18</v>
      </c>
      <c r="I209" s="49" t="s">
        <v>119</v>
      </c>
      <c r="J209" s="53" t="s">
        <v>111</v>
      </c>
      <c r="K209" s="21">
        <f>K210</f>
        <v>6.5</v>
      </c>
      <c r="L209" s="21">
        <f>L210</f>
        <v>0</v>
      </c>
      <c r="M209" s="21">
        <f>M210</f>
        <v>0</v>
      </c>
      <c r="N209" s="21">
        <f>N210</f>
        <v>6.8</v>
      </c>
      <c r="O209" s="21">
        <f>O210</f>
        <v>58.5</v>
      </c>
    </row>
    <row r="210" spans="1:15" s="6" customFormat="1" ht="53.25" customHeight="1">
      <c r="A210" s="23">
        <v>177</v>
      </c>
      <c r="B210" s="37" t="s">
        <v>9</v>
      </c>
      <c r="C210" s="37" t="s">
        <v>44</v>
      </c>
      <c r="D210" s="37" t="s">
        <v>21</v>
      </c>
      <c r="E210" s="37" t="s">
        <v>102</v>
      </c>
      <c r="F210" s="37" t="s">
        <v>53</v>
      </c>
      <c r="G210" s="37" t="s">
        <v>33</v>
      </c>
      <c r="H210" s="37" t="s">
        <v>18</v>
      </c>
      <c r="I210" s="37" t="s">
        <v>119</v>
      </c>
      <c r="J210" s="29" t="s">
        <v>120</v>
      </c>
      <c r="K210" s="15">
        <v>6.5</v>
      </c>
      <c r="L210" s="15"/>
      <c r="M210" s="15"/>
      <c r="N210" s="15">
        <v>6.8</v>
      </c>
      <c r="O210" s="15">
        <v>58.5</v>
      </c>
    </row>
    <row r="211" spans="1:15" s="6" customFormat="1" ht="21.75" customHeight="1">
      <c r="A211" s="23">
        <v>178</v>
      </c>
      <c r="B211" s="49" t="s">
        <v>9</v>
      </c>
      <c r="C211" s="49" t="s">
        <v>44</v>
      </c>
      <c r="D211" s="49" t="s">
        <v>21</v>
      </c>
      <c r="E211" s="49" t="s">
        <v>157</v>
      </c>
      <c r="F211" s="49" t="s">
        <v>16</v>
      </c>
      <c r="G211" s="49" t="s">
        <v>17</v>
      </c>
      <c r="H211" s="49" t="s">
        <v>18</v>
      </c>
      <c r="I211" s="49" t="s">
        <v>119</v>
      </c>
      <c r="J211" s="54" t="s">
        <v>156</v>
      </c>
      <c r="K211" s="21">
        <f>K212+K221+K223+K225+K219</f>
        <v>141292.69999999998</v>
      </c>
      <c r="L211" s="21">
        <f t="shared" ref="L211:O211" si="65">L212+L221+L223+L225+L219</f>
        <v>0</v>
      </c>
      <c r="M211" s="21">
        <f t="shared" si="65"/>
        <v>0</v>
      </c>
      <c r="N211" s="21">
        <f t="shared" si="65"/>
        <v>69599.8</v>
      </c>
      <c r="O211" s="21">
        <f t="shared" si="65"/>
        <v>65998.400000000009</v>
      </c>
    </row>
    <row r="212" spans="1:15" s="6" customFormat="1" ht="53.25" customHeight="1">
      <c r="A212" s="23">
        <v>179</v>
      </c>
      <c r="B212" s="49" t="s">
        <v>9</v>
      </c>
      <c r="C212" s="49" t="s">
        <v>44</v>
      </c>
      <c r="D212" s="49" t="s">
        <v>21</v>
      </c>
      <c r="E212" s="49" t="s">
        <v>157</v>
      </c>
      <c r="F212" s="49" t="s">
        <v>160</v>
      </c>
      <c r="G212" s="49" t="s">
        <v>17</v>
      </c>
      <c r="H212" s="49" t="s">
        <v>18</v>
      </c>
      <c r="I212" s="49" t="s">
        <v>119</v>
      </c>
      <c r="J212" s="54" t="s">
        <v>158</v>
      </c>
      <c r="K212" s="21">
        <f>K213</f>
        <v>59127.000000000007</v>
      </c>
      <c r="L212" s="21">
        <f t="shared" ref="L212:O212" si="66">L213</f>
        <v>0</v>
      </c>
      <c r="M212" s="21">
        <f t="shared" si="66"/>
        <v>0</v>
      </c>
      <c r="N212" s="21">
        <f t="shared" si="66"/>
        <v>46377.8</v>
      </c>
      <c r="O212" s="21">
        <f t="shared" si="66"/>
        <v>46377.8</v>
      </c>
    </row>
    <row r="213" spans="1:15" s="6" customFormat="1" ht="53.25" customHeight="1">
      <c r="A213" s="23">
        <v>180</v>
      </c>
      <c r="B213" s="37" t="s">
        <v>9</v>
      </c>
      <c r="C213" s="37" t="s">
        <v>44</v>
      </c>
      <c r="D213" s="37" t="s">
        <v>21</v>
      </c>
      <c r="E213" s="37" t="s">
        <v>157</v>
      </c>
      <c r="F213" s="37" t="s">
        <v>160</v>
      </c>
      <c r="G213" s="37" t="s">
        <v>33</v>
      </c>
      <c r="H213" s="37" t="s">
        <v>18</v>
      </c>
      <c r="I213" s="37" t="s">
        <v>119</v>
      </c>
      <c r="J213" s="33" t="s">
        <v>159</v>
      </c>
      <c r="K213" s="15">
        <f>K214+K215+K217+K218+K216</f>
        <v>59127.000000000007</v>
      </c>
      <c r="L213" s="15">
        <f t="shared" ref="L213:O213" si="67">L214+L215+L217+L218+L216</f>
        <v>0</v>
      </c>
      <c r="M213" s="15">
        <f t="shared" si="67"/>
        <v>0</v>
      </c>
      <c r="N213" s="15">
        <f t="shared" si="67"/>
        <v>46377.8</v>
      </c>
      <c r="O213" s="15">
        <f t="shared" si="67"/>
        <v>46377.8</v>
      </c>
    </row>
    <row r="214" spans="1:15" s="6" customFormat="1" ht="53.25" customHeight="1">
      <c r="A214" s="23">
        <v>181</v>
      </c>
      <c r="B214" s="37" t="s">
        <v>9</v>
      </c>
      <c r="C214" s="37" t="s">
        <v>44</v>
      </c>
      <c r="D214" s="37" t="s">
        <v>21</v>
      </c>
      <c r="E214" s="37" t="s">
        <v>157</v>
      </c>
      <c r="F214" s="37" t="s">
        <v>160</v>
      </c>
      <c r="G214" s="37" t="s">
        <v>33</v>
      </c>
      <c r="H214" s="37" t="s">
        <v>265</v>
      </c>
      <c r="I214" s="37" t="s">
        <v>119</v>
      </c>
      <c r="J214" s="35" t="s">
        <v>269</v>
      </c>
      <c r="K214" s="15">
        <v>46377</v>
      </c>
      <c r="L214" s="15"/>
      <c r="M214" s="15"/>
      <c r="N214" s="15">
        <v>46377</v>
      </c>
      <c r="O214" s="15">
        <v>46377</v>
      </c>
    </row>
    <row r="215" spans="1:15" s="6" customFormat="1" ht="65.25" customHeight="1">
      <c r="A215" s="23">
        <v>182</v>
      </c>
      <c r="B215" s="37" t="s">
        <v>9</v>
      </c>
      <c r="C215" s="37" t="s">
        <v>44</v>
      </c>
      <c r="D215" s="37" t="s">
        <v>21</v>
      </c>
      <c r="E215" s="37" t="s">
        <v>157</v>
      </c>
      <c r="F215" s="37" t="s">
        <v>160</v>
      </c>
      <c r="G215" s="37" t="s">
        <v>33</v>
      </c>
      <c r="H215" s="37" t="s">
        <v>266</v>
      </c>
      <c r="I215" s="37" t="s">
        <v>119</v>
      </c>
      <c r="J215" s="42" t="s">
        <v>270</v>
      </c>
      <c r="K215" s="15">
        <v>0.8</v>
      </c>
      <c r="L215" s="15"/>
      <c r="M215" s="15"/>
      <c r="N215" s="15">
        <v>0.8</v>
      </c>
      <c r="O215" s="15">
        <v>0.8</v>
      </c>
    </row>
    <row r="216" spans="1:15" s="6" customFormat="1" ht="144.75" customHeight="1">
      <c r="A216" s="23">
        <v>183</v>
      </c>
      <c r="B216" s="37" t="s">
        <v>9</v>
      </c>
      <c r="C216" s="37" t="s">
        <v>44</v>
      </c>
      <c r="D216" s="37" t="s">
        <v>21</v>
      </c>
      <c r="E216" s="37" t="s">
        <v>157</v>
      </c>
      <c r="F216" s="37" t="s">
        <v>160</v>
      </c>
      <c r="G216" s="37" t="s">
        <v>33</v>
      </c>
      <c r="H216" s="37" t="s">
        <v>342</v>
      </c>
      <c r="I216" s="37" t="s">
        <v>119</v>
      </c>
      <c r="J216" s="42" t="s">
        <v>343</v>
      </c>
      <c r="K216" s="15">
        <v>12518.4</v>
      </c>
      <c r="L216" s="15"/>
      <c r="M216" s="15"/>
      <c r="N216" s="15">
        <v>0</v>
      </c>
      <c r="O216" s="15">
        <v>0</v>
      </c>
    </row>
    <row r="217" spans="1:15" s="6" customFormat="1" ht="66.75" customHeight="1">
      <c r="A217" s="23">
        <v>184</v>
      </c>
      <c r="B217" s="37" t="s">
        <v>9</v>
      </c>
      <c r="C217" s="37" t="s">
        <v>44</v>
      </c>
      <c r="D217" s="37" t="s">
        <v>21</v>
      </c>
      <c r="E217" s="37" t="s">
        <v>157</v>
      </c>
      <c r="F217" s="37" t="s">
        <v>160</v>
      </c>
      <c r="G217" s="37" t="s">
        <v>33</v>
      </c>
      <c r="H217" s="37" t="s">
        <v>267</v>
      </c>
      <c r="I217" s="37" t="s">
        <v>119</v>
      </c>
      <c r="J217" s="66" t="s">
        <v>271</v>
      </c>
      <c r="K217" s="15">
        <v>100.8</v>
      </c>
      <c r="L217" s="15"/>
      <c r="M217" s="15"/>
      <c r="N217" s="15">
        <v>0</v>
      </c>
      <c r="O217" s="15">
        <v>0</v>
      </c>
    </row>
    <row r="218" spans="1:15" s="6" customFormat="1" ht="66.75" customHeight="1">
      <c r="A218" s="23">
        <v>185</v>
      </c>
      <c r="B218" s="37" t="s">
        <v>9</v>
      </c>
      <c r="C218" s="37" t="s">
        <v>44</v>
      </c>
      <c r="D218" s="37" t="s">
        <v>21</v>
      </c>
      <c r="E218" s="37" t="s">
        <v>157</v>
      </c>
      <c r="F218" s="37" t="s">
        <v>160</v>
      </c>
      <c r="G218" s="37" t="s">
        <v>33</v>
      </c>
      <c r="H218" s="37" t="s">
        <v>268</v>
      </c>
      <c r="I218" s="37" t="s">
        <v>119</v>
      </c>
      <c r="J218" s="42" t="s">
        <v>272</v>
      </c>
      <c r="K218" s="15">
        <v>130</v>
      </c>
      <c r="L218" s="15"/>
      <c r="M218" s="15"/>
      <c r="N218" s="15">
        <v>0</v>
      </c>
      <c r="O218" s="15">
        <v>0</v>
      </c>
    </row>
    <row r="219" spans="1:15" s="6" customFormat="1" ht="123" customHeight="1">
      <c r="A219" s="23">
        <v>186</v>
      </c>
      <c r="B219" s="49" t="s">
        <v>9</v>
      </c>
      <c r="C219" s="49" t="s">
        <v>44</v>
      </c>
      <c r="D219" s="49" t="s">
        <v>21</v>
      </c>
      <c r="E219" s="49" t="s">
        <v>287</v>
      </c>
      <c r="F219" s="49" t="s">
        <v>38</v>
      </c>
      <c r="G219" s="49" t="s">
        <v>17</v>
      </c>
      <c r="H219" s="49" t="s">
        <v>18</v>
      </c>
      <c r="I219" s="49" t="s">
        <v>119</v>
      </c>
      <c r="J219" s="65" t="s">
        <v>345</v>
      </c>
      <c r="K219" s="21">
        <f>K220</f>
        <v>194.3</v>
      </c>
      <c r="L219" s="21">
        <f t="shared" ref="L219:O219" si="68">L220</f>
        <v>0</v>
      </c>
      <c r="M219" s="21">
        <f t="shared" si="68"/>
        <v>0</v>
      </c>
      <c r="N219" s="21">
        <f t="shared" si="68"/>
        <v>0</v>
      </c>
      <c r="O219" s="21">
        <f t="shared" si="68"/>
        <v>0</v>
      </c>
    </row>
    <row r="220" spans="1:15" s="6" customFormat="1" ht="120.75" customHeight="1">
      <c r="A220" s="23">
        <v>187</v>
      </c>
      <c r="B220" s="37" t="s">
        <v>9</v>
      </c>
      <c r="C220" s="37" t="s">
        <v>44</v>
      </c>
      <c r="D220" s="37" t="s">
        <v>21</v>
      </c>
      <c r="E220" s="37" t="s">
        <v>287</v>
      </c>
      <c r="F220" s="37" t="s">
        <v>38</v>
      </c>
      <c r="G220" s="37" t="s">
        <v>33</v>
      </c>
      <c r="H220" s="37" t="s">
        <v>18</v>
      </c>
      <c r="I220" s="37" t="s">
        <v>119</v>
      </c>
      <c r="J220" s="42" t="s">
        <v>344</v>
      </c>
      <c r="K220" s="15">
        <v>194.3</v>
      </c>
      <c r="L220" s="15"/>
      <c r="M220" s="15"/>
      <c r="N220" s="15">
        <v>0</v>
      </c>
      <c r="O220" s="15">
        <v>0</v>
      </c>
    </row>
    <row r="221" spans="1:15" s="6" customFormat="1" ht="66.75" customHeight="1">
      <c r="A221" s="23">
        <v>188</v>
      </c>
      <c r="B221" s="49" t="s">
        <v>9</v>
      </c>
      <c r="C221" s="49" t="s">
        <v>44</v>
      </c>
      <c r="D221" s="49" t="s">
        <v>21</v>
      </c>
      <c r="E221" s="49" t="s">
        <v>287</v>
      </c>
      <c r="F221" s="49" t="s">
        <v>288</v>
      </c>
      <c r="G221" s="49" t="s">
        <v>17</v>
      </c>
      <c r="H221" s="49" t="s">
        <v>18</v>
      </c>
      <c r="I221" s="49" t="s">
        <v>119</v>
      </c>
      <c r="J221" s="79" t="s">
        <v>306</v>
      </c>
      <c r="K221" s="21">
        <f>K222</f>
        <v>2096.6999999999998</v>
      </c>
      <c r="L221" s="21">
        <f t="shared" ref="L221:O221" si="69">L222</f>
        <v>0</v>
      </c>
      <c r="M221" s="21">
        <f t="shared" si="69"/>
        <v>0</v>
      </c>
      <c r="N221" s="21">
        <f t="shared" si="69"/>
        <v>2096.6999999999998</v>
      </c>
      <c r="O221" s="21">
        <f t="shared" si="69"/>
        <v>2495.3000000000002</v>
      </c>
    </row>
    <row r="222" spans="1:15" s="6" customFormat="1" ht="66.75" customHeight="1">
      <c r="A222" s="23">
        <v>189</v>
      </c>
      <c r="B222" s="37" t="s">
        <v>9</v>
      </c>
      <c r="C222" s="37" t="s">
        <v>44</v>
      </c>
      <c r="D222" s="37" t="s">
        <v>21</v>
      </c>
      <c r="E222" s="37" t="s">
        <v>287</v>
      </c>
      <c r="F222" s="37" t="s">
        <v>288</v>
      </c>
      <c r="G222" s="37" t="s">
        <v>33</v>
      </c>
      <c r="H222" s="37" t="s">
        <v>18</v>
      </c>
      <c r="I222" s="37" t="s">
        <v>119</v>
      </c>
      <c r="J222" s="62" t="s">
        <v>305</v>
      </c>
      <c r="K222" s="15">
        <v>2096.6999999999998</v>
      </c>
      <c r="L222" s="15"/>
      <c r="M222" s="15"/>
      <c r="N222" s="15">
        <v>2096.6999999999998</v>
      </c>
      <c r="O222" s="15">
        <v>2495.3000000000002</v>
      </c>
    </row>
    <row r="223" spans="1:15" s="6" customFormat="1" ht="93" customHeight="1">
      <c r="A223" s="23">
        <v>190</v>
      </c>
      <c r="B223" s="49" t="s">
        <v>9</v>
      </c>
      <c r="C223" s="49" t="s">
        <v>44</v>
      </c>
      <c r="D223" s="49" t="s">
        <v>21</v>
      </c>
      <c r="E223" s="49" t="s">
        <v>287</v>
      </c>
      <c r="F223" s="49" t="s">
        <v>289</v>
      </c>
      <c r="G223" s="49" t="s">
        <v>17</v>
      </c>
      <c r="H223" s="49" t="s">
        <v>18</v>
      </c>
      <c r="I223" s="49" t="s">
        <v>119</v>
      </c>
      <c r="J223" s="79" t="s">
        <v>303</v>
      </c>
      <c r="K223" s="21">
        <f>K224</f>
        <v>28302.400000000001</v>
      </c>
      <c r="L223" s="21">
        <f t="shared" ref="L223:O223" si="70">L224</f>
        <v>0</v>
      </c>
      <c r="M223" s="21">
        <f t="shared" si="70"/>
        <v>0</v>
      </c>
      <c r="N223" s="21">
        <f t="shared" si="70"/>
        <v>15702.1</v>
      </c>
      <c r="O223" s="21">
        <f t="shared" si="70"/>
        <v>15702.1</v>
      </c>
    </row>
    <row r="224" spans="1:15" s="6" customFormat="1" ht="101.25" customHeight="1">
      <c r="A224" s="23">
        <v>191</v>
      </c>
      <c r="B224" s="37" t="s">
        <v>9</v>
      </c>
      <c r="C224" s="37" t="s">
        <v>44</v>
      </c>
      <c r="D224" s="37" t="s">
        <v>21</v>
      </c>
      <c r="E224" s="37" t="s">
        <v>287</v>
      </c>
      <c r="F224" s="37" t="s">
        <v>289</v>
      </c>
      <c r="G224" s="37" t="s">
        <v>33</v>
      </c>
      <c r="H224" s="37" t="s">
        <v>18</v>
      </c>
      <c r="I224" s="37" t="s">
        <v>119</v>
      </c>
      <c r="J224" s="62" t="s">
        <v>304</v>
      </c>
      <c r="K224" s="15">
        <v>28302.400000000001</v>
      </c>
      <c r="L224" s="15"/>
      <c r="M224" s="15"/>
      <c r="N224" s="15">
        <v>15702.1</v>
      </c>
      <c r="O224" s="15">
        <v>15702.1</v>
      </c>
    </row>
    <row r="225" spans="1:15" s="6" customFormat="1" ht="25.5" customHeight="1">
      <c r="A225" s="23">
        <v>192</v>
      </c>
      <c r="B225" s="49" t="s">
        <v>9</v>
      </c>
      <c r="C225" s="49" t="s">
        <v>44</v>
      </c>
      <c r="D225" s="49" t="s">
        <v>21</v>
      </c>
      <c r="E225" s="49" t="s">
        <v>290</v>
      </c>
      <c r="F225" s="49" t="s">
        <v>45</v>
      </c>
      <c r="G225" s="49" t="s">
        <v>17</v>
      </c>
      <c r="H225" s="49" t="s">
        <v>18</v>
      </c>
      <c r="I225" s="49" t="s">
        <v>119</v>
      </c>
      <c r="J225" s="74" t="s">
        <v>302</v>
      </c>
      <c r="K225" s="21">
        <f>K226</f>
        <v>51572.299999999996</v>
      </c>
      <c r="L225" s="21">
        <f t="shared" ref="L225:O225" si="71">L226</f>
        <v>0</v>
      </c>
      <c r="M225" s="21">
        <f t="shared" si="71"/>
        <v>0</v>
      </c>
      <c r="N225" s="21">
        <f t="shared" si="71"/>
        <v>5423.2</v>
      </c>
      <c r="O225" s="21">
        <f t="shared" si="71"/>
        <v>1423.2</v>
      </c>
    </row>
    <row r="226" spans="1:15" s="6" customFormat="1" ht="28.5" customHeight="1">
      <c r="A226" s="23">
        <v>193</v>
      </c>
      <c r="B226" s="37" t="s">
        <v>9</v>
      </c>
      <c r="C226" s="37" t="s">
        <v>44</v>
      </c>
      <c r="D226" s="37" t="s">
        <v>21</v>
      </c>
      <c r="E226" s="37" t="s">
        <v>290</v>
      </c>
      <c r="F226" s="37" t="s">
        <v>45</v>
      </c>
      <c r="G226" s="37" t="s">
        <v>33</v>
      </c>
      <c r="H226" s="37" t="s">
        <v>18</v>
      </c>
      <c r="I226" s="37" t="s">
        <v>119</v>
      </c>
      <c r="J226" s="62" t="s">
        <v>301</v>
      </c>
      <c r="K226" s="15">
        <f>K227+K230+K231+K232+K235+K228+K229+K233+K234+K236+K237+K238+K239</f>
        <v>51572.299999999996</v>
      </c>
      <c r="L226" s="15">
        <f t="shared" ref="L226:O226" si="72">L227+L230+L231+L232+L235+L228+L229+L233+L234+L236+L237+L238+L239</f>
        <v>0</v>
      </c>
      <c r="M226" s="15">
        <f t="shared" si="72"/>
        <v>0</v>
      </c>
      <c r="N226" s="15">
        <f t="shared" si="72"/>
        <v>5423.2</v>
      </c>
      <c r="O226" s="15">
        <f t="shared" si="72"/>
        <v>1423.2</v>
      </c>
    </row>
    <row r="227" spans="1:15" s="6" customFormat="1" ht="66.75" customHeight="1">
      <c r="A227" s="23">
        <v>194</v>
      </c>
      <c r="B227" s="37" t="s">
        <v>9</v>
      </c>
      <c r="C227" s="37" t="s">
        <v>44</v>
      </c>
      <c r="D227" s="37" t="s">
        <v>21</v>
      </c>
      <c r="E227" s="37" t="s">
        <v>290</v>
      </c>
      <c r="F227" s="37" t="s">
        <v>45</v>
      </c>
      <c r="G227" s="37" t="s">
        <v>33</v>
      </c>
      <c r="H227" s="37" t="s">
        <v>291</v>
      </c>
      <c r="I227" s="37" t="s">
        <v>119</v>
      </c>
      <c r="J227" s="72" t="s">
        <v>296</v>
      </c>
      <c r="K227" s="15">
        <v>896.1</v>
      </c>
      <c r="L227" s="15"/>
      <c r="M227" s="15"/>
      <c r="N227" s="15">
        <v>0</v>
      </c>
      <c r="O227" s="15">
        <v>0</v>
      </c>
    </row>
    <row r="228" spans="1:15" s="6" customFormat="1" ht="45" customHeight="1">
      <c r="A228" s="23">
        <v>195</v>
      </c>
      <c r="B228" s="37" t="s">
        <v>9</v>
      </c>
      <c r="C228" s="37" t="s">
        <v>44</v>
      </c>
      <c r="D228" s="37" t="s">
        <v>21</v>
      </c>
      <c r="E228" s="37" t="s">
        <v>290</v>
      </c>
      <c r="F228" s="37" t="s">
        <v>45</v>
      </c>
      <c r="G228" s="37" t="s">
        <v>33</v>
      </c>
      <c r="H228" s="37" t="s">
        <v>346</v>
      </c>
      <c r="I228" s="37" t="s">
        <v>119</v>
      </c>
      <c r="J228" s="46" t="s">
        <v>354</v>
      </c>
      <c r="K228" s="15">
        <v>6671</v>
      </c>
      <c r="L228" s="15"/>
      <c r="M228" s="15"/>
      <c r="N228" s="15">
        <v>0</v>
      </c>
      <c r="O228" s="15">
        <v>0</v>
      </c>
    </row>
    <row r="229" spans="1:15" s="6" customFormat="1" ht="60" customHeight="1">
      <c r="A229" s="23">
        <v>196</v>
      </c>
      <c r="B229" s="37" t="s">
        <v>9</v>
      </c>
      <c r="C229" s="37" t="s">
        <v>44</v>
      </c>
      <c r="D229" s="37" t="s">
        <v>21</v>
      </c>
      <c r="E229" s="37" t="s">
        <v>290</v>
      </c>
      <c r="F229" s="37" t="s">
        <v>45</v>
      </c>
      <c r="G229" s="37" t="s">
        <v>33</v>
      </c>
      <c r="H229" s="37" t="s">
        <v>347</v>
      </c>
      <c r="I229" s="37" t="s">
        <v>119</v>
      </c>
      <c r="J229" s="46" t="s">
        <v>355</v>
      </c>
      <c r="K229" s="15">
        <v>3237.2</v>
      </c>
      <c r="L229" s="15"/>
      <c r="M229" s="15"/>
      <c r="N229" s="15">
        <v>0</v>
      </c>
      <c r="O229" s="15">
        <v>0</v>
      </c>
    </row>
    <row r="230" spans="1:15" s="6" customFormat="1" ht="41.25" customHeight="1">
      <c r="A230" s="23">
        <v>197</v>
      </c>
      <c r="B230" s="37" t="s">
        <v>9</v>
      </c>
      <c r="C230" s="37" t="s">
        <v>44</v>
      </c>
      <c r="D230" s="37" t="s">
        <v>21</v>
      </c>
      <c r="E230" s="37" t="s">
        <v>290</v>
      </c>
      <c r="F230" s="37" t="s">
        <v>45</v>
      </c>
      <c r="G230" s="37" t="s">
        <v>33</v>
      </c>
      <c r="H230" s="37" t="s">
        <v>292</v>
      </c>
      <c r="I230" s="37" t="s">
        <v>119</v>
      </c>
      <c r="J230" s="73" t="s">
        <v>297</v>
      </c>
      <c r="K230" s="15">
        <v>2134.9</v>
      </c>
      <c r="L230" s="15"/>
      <c r="M230" s="15"/>
      <c r="N230" s="15">
        <v>1423.2</v>
      </c>
      <c r="O230" s="15">
        <v>1423.2</v>
      </c>
    </row>
    <row r="231" spans="1:15" s="6" customFormat="1" ht="43.5" customHeight="1">
      <c r="A231" s="23">
        <v>198</v>
      </c>
      <c r="B231" s="37" t="s">
        <v>9</v>
      </c>
      <c r="C231" s="37" t="s">
        <v>44</v>
      </c>
      <c r="D231" s="37" t="s">
        <v>21</v>
      </c>
      <c r="E231" s="37" t="s">
        <v>290</v>
      </c>
      <c r="F231" s="37" t="s">
        <v>45</v>
      </c>
      <c r="G231" s="37" t="s">
        <v>33</v>
      </c>
      <c r="H231" s="37" t="s">
        <v>293</v>
      </c>
      <c r="I231" s="37" t="s">
        <v>119</v>
      </c>
      <c r="J231" s="73" t="s">
        <v>298</v>
      </c>
      <c r="K231" s="15">
        <v>620.79999999999995</v>
      </c>
      <c r="L231" s="15"/>
      <c r="M231" s="15"/>
      <c r="N231" s="15">
        <v>0</v>
      </c>
      <c r="O231" s="15">
        <v>0</v>
      </c>
    </row>
    <row r="232" spans="1:15" s="6" customFormat="1" ht="52.5" customHeight="1">
      <c r="A232" s="23">
        <v>199</v>
      </c>
      <c r="B232" s="37" t="s">
        <v>9</v>
      </c>
      <c r="C232" s="37" t="s">
        <v>44</v>
      </c>
      <c r="D232" s="37" t="s">
        <v>21</v>
      </c>
      <c r="E232" s="37" t="s">
        <v>290</v>
      </c>
      <c r="F232" s="37" t="s">
        <v>45</v>
      </c>
      <c r="G232" s="37" t="s">
        <v>33</v>
      </c>
      <c r="H232" s="37" t="s">
        <v>294</v>
      </c>
      <c r="I232" s="37" t="s">
        <v>119</v>
      </c>
      <c r="J232" s="73" t="s">
        <v>299</v>
      </c>
      <c r="K232" s="15">
        <v>2415.1999999999998</v>
      </c>
      <c r="L232" s="15"/>
      <c r="M232" s="15"/>
      <c r="N232" s="15">
        <v>0</v>
      </c>
      <c r="O232" s="15">
        <v>0</v>
      </c>
    </row>
    <row r="233" spans="1:15" s="6" customFormat="1" ht="59.25" customHeight="1">
      <c r="A233" s="23">
        <v>200</v>
      </c>
      <c r="B233" s="37" t="s">
        <v>9</v>
      </c>
      <c r="C233" s="37" t="s">
        <v>44</v>
      </c>
      <c r="D233" s="37" t="s">
        <v>21</v>
      </c>
      <c r="E233" s="37" t="s">
        <v>290</v>
      </c>
      <c r="F233" s="37" t="s">
        <v>45</v>
      </c>
      <c r="G233" s="37" t="s">
        <v>33</v>
      </c>
      <c r="H233" s="37" t="s">
        <v>348</v>
      </c>
      <c r="I233" s="37" t="s">
        <v>119</v>
      </c>
      <c r="J233" s="46" t="s">
        <v>356</v>
      </c>
      <c r="K233" s="15">
        <v>2250</v>
      </c>
      <c r="L233" s="15"/>
      <c r="M233" s="15"/>
      <c r="N233" s="15">
        <v>0</v>
      </c>
      <c r="O233" s="15">
        <v>0</v>
      </c>
    </row>
    <row r="234" spans="1:15" s="6" customFormat="1" ht="52.5" customHeight="1">
      <c r="A234" s="23">
        <v>201</v>
      </c>
      <c r="B234" s="37" t="s">
        <v>9</v>
      </c>
      <c r="C234" s="37" t="s">
        <v>44</v>
      </c>
      <c r="D234" s="37" t="s">
        <v>21</v>
      </c>
      <c r="E234" s="37" t="s">
        <v>290</v>
      </c>
      <c r="F234" s="37" t="s">
        <v>45</v>
      </c>
      <c r="G234" s="37" t="s">
        <v>33</v>
      </c>
      <c r="H234" s="37" t="s">
        <v>349</v>
      </c>
      <c r="I234" s="37" t="s">
        <v>119</v>
      </c>
      <c r="J234" s="46" t="s">
        <v>357</v>
      </c>
      <c r="K234" s="15">
        <v>21732</v>
      </c>
      <c r="L234" s="15"/>
      <c r="M234" s="15"/>
      <c r="N234" s="15">
        <v>0</v>
      </c>
      <c r="O234" s="15">
        <v>0</v>
      </c>
    </row>
    <row r="235" spans="1:15" s="6" customFormat="1" ht="77.25" customHeight="1">
      <c r="A235" s="23">
        <v>202</v>
      </c>
      <c r="B235" s="37" t="s">
        <v>9</v>
      </c>
      <c r="C235" s="37" t="s">
        <v>44</v>
      </c>
      <c r="D235" s="37" t="s">
        <v>21</v>
      </c>
      <c r="E235" s="37" t="s">
        <v>290</v>
      </c>
      <c r="F235" s="37" t="s">
        <v>45</v>
      </c>
      <c r="G235" s="37" t="s">
        <v>33</v>
      </c>
      <c r="H235" s="37" t="s">
        <v>295</v>
      </c>
      <c r="I235" s="37" t="s">
        <v>119</v>
      </c>
      <c r="J235" s="72" t="s">
        <v>300</v>
      </c>
      <c r="K235" s="15">
        <v>62</v>
      </c>
      <c r="L235" s="15"/>
      <c r="M235" s="15"/>
      <c r="N235" s="15">
        <v>0</v>
      </c>
      <c r="O235" s="15">
        <v>0</v>
      </c>
    </row>
    <row r="236" spans="1:15" s="6" customFormat="1" ht="44.25" customHeight="1">
      <c r="A236" s="23">
        <v>203</v>
      </c>
      <c r="B236" s="37" t="s">
        <v>9</v>
      </c>
      <c r="C236" s="37" t="s">
        <v>44</v>
      </c>
      <c r="D236" s="37" t="s">
        <v>21</v>
      </c>
      <c r="E236" s="37" t="s">
        <v>290</v>
      </c>
      <c r="F236" s="37" t="s">
        <v>45</v>
      </c>
      <c r="G236" s="37" t="s">
        <v>33</v>
      </c>
      <c r="H236" s="37" t="s">
        <v>350</v>
      </c>
      <c r="I236" s="37" t="s">
        <v>119</v>
      </c>
      <c r="J236" s="46" t="s">
        <v>358</v>
      </c>
      <c r="K236" s="15">
        <v>6530.7</v>
      </c>
      <c r="L236" s="15"/>
      <c r="M236" s="15"/>
      <c r="N236" s="15">
        <v>0</v>
      </c>
      <c r="O236" s="15">
        <v>0</v>
      </c>
    </row>
    <row r="237" spans="1:15" s="6" customFormat="1" ht="37.5" customHeight="1">
      <c r="A237" s="23">
        <v>204</v>
      </c>
      <c r="B237" s="37" t="s">
        <v>9</v>
      </c>
      <c r="C237" s="37" t="s">
        <v>44</v>
      </c>
      <c r="D237" s="37" t="s">
        <v>21</v>
      </c>
      <c r="E237" s="37" t="s">
        <v>290</v>
      </c>
      <c r="F237" s="37" t="s">
        <v>45</v>
      </c>
      <c r="G237" s="37" t="s">
        <v>33</v>
      </c>
      <c r="H237" s="37" t="s">
        <v>351</v>
      </c>
      <c r="I237" s="37" t="s">
        <v>119</v>
      </c>
      <c r="J237" s="46" t="s">
        <v>359</v>
      </c>
      <c r="K237" s="15">
        <v>3634</v>
      </c>
      <c r="L237" s="15"/>
      <c r="M237" s="15"/>
      <c r="N237" s="15">
        <v>0</v>
      </c>
      <c r="O237" s="15">
        <v>0</v>
      </c>
    </row>
    <row r="238" spans="1:15" s="6" customFormat="1" ht="41.25" customHeight="1">
      <c r="A238" s="23">
        <v>205</v>
      </c>
      <c r="B238" s="37" t="s">
        <v>9</v>
      </c>
      <c r="C238" s="37" t="s">
        <v>44</v>
      </c>
      <c r="D238" s="37" t="s">
        <v>21</v>
      </c>
      <c r="E238" s="37" t="s">
        <v>290</v>
      </c>
      <c r="F238" s="37" t="s">
        <v>45</v>
      </c>
      <c r="G238" s="37" t="s">
        <v>33</v>
      </c>
      <c r="H238" s="37" t="s">
        <v>352</v>
      </c>
      <c r="I238" s="37" t="s">
        <v>119</v>
      </c>
      <c r="J238" s="46" t="s">
        <v>360</v>
      </c>
      <c r="K238" s="15">
        <v>1388.4</v>
      </c>
      <c r="L238" s="15"/>
      <c r="M238" s="15"/>
      <c r="N238" s="15">
        <v>0</v>
      </c>
      <c r="O238" s="15">
        <v>0</v>
      </c>
    </row>
    <row r="239" spans="1:15" s="6" customFormat="1" ht="43.5" customHeight="1">
      <c r="A239" s="23">
        <v>206</v>
      </c>
      <c r="B239" s="37" t="s">
        <v>9</v>
      </c>
      <c r="C239" s="37" t="s">
        <v>44</v>
      </c>
      <c r="D239" s="37" t="s">
        <v>21</v>
      </c>
      <c r="E239" s="37" t="s">
        <v>290</v>
      </c>
      <c r="F239" s="37" t="s">
        <v>45</v>
      </c>
      <c r="G239" s="37" t="s">
        <v>33</v>
      </c>
      <c r="H239" s="37" t="s">
        <v>353</v>
      </c>
      <c r="I239" s="37" t="s">
        <v>119</v>
      </c>
      <c r="J239" s="46" t="s">
        <v>361</v>
      </c>
      <c r="K239" s="15">
        <v>0</v>
      </c>
      <c r="L239" s="15"/>
      <c r="M239" s="15"/>
      <c r="N239" s="15">
        <v>4000</v>
      </c>
      <c r="O239" s="15">
        <v>0</v>
      </c>
    </row>
    <row r="240" spans="1:15" s="6" customFormat="1" ht="27" customHeight="1">
      <c r="A240" s="23">
        <v>207</v>
      </c>
      <c r="B240" s="49" t="s">
        <v>16</v>
      </c>
      <c r="C240" s="49" t="s">
        <v>44</v>
      </c>
      <c r="D240" s="49" t="s">
        <v>36</v>
      </c>
      <c r="E240" s="49" t="s">
        <v>17</v>
      </c>
      <c r="F240" s="49" t="s">
        <v>16</v>
      </c>
      <c r="G240" s="49" t="s">
        <v>17</v>
      </c>
      <c r="H240" s="49" t="s">
        <v>18</v>
      </c>
      <c r="I240" s="49" t="s">
        <v>16</v>
      </c>
      <c r="J240" s="55" t="s">
        <v>80</v>
      </c>
      <c r="K240" s="21">
        <f>K241</f>
        <v>100</v>
      </c>
      <c r="L240" s="21">
        <f t="shared" ref="L240:O240" si="73">L241</f>
        <v>0</v>
      </c>
      <c r="M240" s="21">
        <f t="shared" si="73"/>
        <v>0</v>
      </c>
      <c r="N240" s="21">
        <f t="shared" si="73"/>
        <v>35367.599999999999</v>
      </c>
      <c r="O240" s="21">
        <f t="shared" si="73"/>
        <v>47966.9</v>
      </c>
    </row>
    <row r="241" spans="1:15" s="6" customFormat="1" ht="30.75" customHeight="1">
      <c r="A241" s="23">
        <v>208</v>
      </c>
      <c r="B241" s="37" t="s">
        <v>16</v>
      </c>
      <c r="C241" s="37" t="s">
        <v>44</v>
      </c>
      <c r="D241" s="37" t="s">
        <v>36</v>
      </c>
      <c r="E241" s="37" t="s">
        <v>33</v>
      </c>
      <c r="F241" s="37" t="s">
        <v>16</v>
      </c>
      <c r="G241" s="37" t="s">
        <v>33</v>
      </c>
      <c r="H241" s="37" t="s">
        <v>18</v>
      </c>
      <c r="I241" s="37" t="s">
        <v>119</v>
      </c>
      <c r="J241" s="27" t="s">
        <v>81</v>
      </c>
      <c r="K241" s="15">
        <f>K242</f>
        <v>100</v>
      </c>
      <c r="L241" s="15">
        <f t="shared" ref="L241:O241" si="74">L242</f>
        <v>0</v>
      </c>
      <c r="M241" s="15">
        <f t="shared" si="74"/>
        <v>0</v>
      </c>
      <c r="N241" s="15">
        <f t="shared" si="74"/>
        <v>35367.599999999999</v>
      </c>
      <c r="O241" s="15">
        <f t="shared" si="74"/>
        <v>47966.9</v>
      </c>
    </row>
    <row r="242" spans="1:15" s="6" customFormat="1" ht="30.75" customHeight="1">
      <c r="A242" s="23">
        <v>209</v>
      </c>
      <c r="B242" s="37" t="s">
        <v>16</v>
      </c>
      <c r="C242" s="37" t="s">
        <v>44</v>
      </c>
      <c r="D242" s="37" t="s">
        <v>36</v>
      </c>
      <c r="E242" s="37" t="s">
        <v>33</v>
      </c>
      <c r="F242" s="37" t="s">
        <v>39</v>
      </c>
      <c r="G242" s="37" t="s">
        <v>33</v>
      </c>
      <c r="H242" s="37" t="s">
        <v>18</v>
      </c>
      <c r="I242" s="37" t="s">
        <v>119</v>
      </c>
      <c r="J242" s="27" t="s">
        <v>81</v>
      </c>
      <c r="K242" s="15">
        <f>K243+K244</f>
        <v>100</v>
      </c>
      <c r="L242" s="15">
        <f t="shared" ref="L242:O242" si="75">L243+L244</f>
        <v>0</v>
      </c>
      <c r="M242" s="15">
        <f t="shared" si="75"/>
        <v>0</v>
      </c>
      <c r="N242" s="15">
        <f t="shared" si="75"/>
        <v>35367.599999999999</v>
      </c>
      <c r="O242" s="15">
        <f t="shared" si="75"/>
        <v>47966.9</v>
      </c>
    </row>
    <row r="243" spans="1:15" s="6" customFormat="1" ht="30.75" customHeight="1">
      <c r="A243" s="23">
        <v>210</v>
      </c>
      <c r="B243" s="37" t="s">
        <v>225</v>
      </c>
      <c r="C243" s="37" t="s">
        <v>44</v>
      </c>
      <c r="D243" s="37" t="s">
        <v>36</v>
      </c>
      <c r="E243" s="37" t="s">
        <v>33</v>
      </c>
      <c r="F243" s="37" t="s">
        <v>39</v>
      </c>
      <c r="G243" s="37" t="s">
        <v>33</v>
      </c>
      <c r="H243" s="37" t="s">
        <v>18</v>
      </c>
      <c r="I243" s="37" t="s">
        <v>119</v>
      </c>
      <c r="J243" s="27" t="s">
        <v>81</v>
      </c>
      <c r="K243" s="15">
        <v>100</v>
      </c>
      <c r="L243" s="15"/>
      <c r="M243" s="15"/>
      <c r="N243" s="15">
        <v>0</v>
      </c>
      <c r="O243" s="15">
        <v>0</v>
      </c>
    </row>
    <row r="244" spans="1:15" s="6" customFormat="1" ht="33" customHeight="1">
      <c r="A244" s="23">
        <v>211</v>
      </c>
      <c r="B244" s="37" t="s">
        <v>9</v>
      </c>
      <c r="C244" s="37" t="s">
        <v>44</v>
      </c>
      <c r="D244" s="37" t="s">
        <v>36</v>
      </c>
      <c r="E244" s="37" t="s">
        <v>33</v>
      </c>
      <c r="F244" s="37" t="s">
        <v>39</v>
      </c>
      <c r="G244" s="37" t="s">
        <v>33</v>
      </c>
      <c r="H244" s="37" t="s">
        <v>18</v>
      </c>
      <c r="I244" s="37" t="s">
        <v>119</v>
      </c>
      <c r="J244" s="27" t="s">
        <v>81</v>
      </c>
      <c r="K244" s="15">
        <v>0</v>
      </c>
      <c r="L244" s="18"/>
      <c r="M244" s="18"/>
      <c r="N244" s="18">
        <v>35367.599999999999</v>
      </c>
      <c r="O244" s="18">
        <v>47966.9</v>
      </c>
    </row>
    <row r="245" spans="1:15" s="6" customFormat="1" ht="39.75" customHeight="1">
      <c r="A245" s="23">
        <v>212</v>
      </c>
      <c r="B245" s="49" t="s">
        <v>16</v>
      </c>
      <c r="C245" s="49" t="s">
        <v>44</v>
      </c>
      <c r="D245" s="49" t="s">
        <v>308</v>
      </c>
      <c r="E245" s="49" t="s">
        <v>17</v>
      </c>
      <c r="F245" s="49" t="s">
        <v>16</v>
      </c>
      <c r="G245" s="49" t="s">
        <v>17</v>
      </c>
      <c r="H245" s="49" t="s">
        <v>18</v>
      </c>
      <c r="I245" s="49" t="s">
        <v>16</v>
      </c>
      <c r="J245" s="54" t="s">
        <v>311</v>
      </c>
      <c r="K245" s="21">
        <f>K246</f>
        <v>154.4</v>
      </c>
      <c r="L245" s="21">
        <f t="shared" ref="L245:O245" si="76">L246</f>
        <v>0</v>
      </c>
      <c r="M245" s="21">
        <f t="shared" si="76"/>
        <v>0</v>
      </c>
      <c r="N245" s="21">
        <f t="shared" si="76"/>
        <v>0</v>
      </c>
      <c r="O245" s="21">
        <f t="shared" si="76"/>
        <v>0</v>
      </c>
    </row>
    <row r="246" spans="1:15" s="6" customFormat="1" ht="68.25" customHeight="1">
      <c r="A246" s="23">
        <v>213</v>
      </c>
      <c r="B246" s="49" t="s">
        <v>16</v>
      </c>
      <c r="C246" s="49" t="s">
        <v>44</v>
      </c>
      <c r="D246" s="49" t="s">
        <v>308</v>
      </c>
      <c r="E246" s="49" t="s">
        <v>17</v>
      </c>
      <c r="F246" s="49" t="s">
        <v>16</v>
      </c>
      <c r="G246" s="49" t="s">
        <v>17</v>
      </c>
      <c r="H246" s="49" t="s">
        <v>18</v>
      </c>
      <c r="I246" s="49" t="s">
        <v>119</v>
      </c>
      <c r="J246" s="80" t="s">
        <v>320</v>
      </c>
      <c r="K246" s="82">
        <f>K248</f>
        <v>154.4</v>
      </c>
      <c r="L246" s="82">
        <f>L248</f>
        <v>0</v>
      </c>
      <c r="M246" s="82">
        <f>M248</f>
        <v>0</v>
      </c>
      <c r="N246" s="82">
        <f>N248</f>
        <v>0</v>
      </c>
      <c r="O246" s="82">
        <f>O248</f>
        <v>0</v>
      </c>
    </row>
    <row r="247" spans="1:15" s="6" customFormat="1" ht="68.25" customHeight="1">
      <c r="A247" s="23">
        <v>214</v>
      </c>
      <c r="B247" s="49" t="s">
        <v>16</v>
      </c>
      <c r="C247" s="49" t="s">
        <v>44</v>
      </c>
      <c r="D247" s="49" t="s">
        <v>308</v>
      </c>
      <c r="E247" s="49" t="s">
        <v>17</v>
      </c>
      <c r="F247" s="49" t="s">
        <v>16</v>
      </c>
      <c r="G247" s="49" t="s">
        <v>33</v>
      </c>
      <c r="H247" s="49" t="s">
        <v>18</v>
      </c>
      <c r="I247" s="49" t="s">
        <v>119</v>
      </c>
      <c r="J247" s="81" t="s">
        <v>312</v>
      </c>
      <c r="K247" s="82">
        <f>K248</f>
        <v>154.4</v>
      </c>
      <c r="L247" s="82">
        <f t="shared" ref="L247:O247" si="77">L248</f>
        <v>0</v>
      </c>
      <c r="M247" s="82">
        <f t="shared" si="77"/>
        <v>0</v>
      </c>
      <c r="N247" s="82">
        <f t="shared" si="77"/>
        <v>0</v>
      </c>
      <c r="O247" s="82">
        <f t="shared" si="77"/>
        <v>0</v>
      </c>
    </row>
    <row r="248" spans="1:15" s="6" customFormat="1" ht="34.5" customHeight="1">
      <c r="A248" s="23">
        <v>215</v>
      </c>
      <c r="B248" s="49" t="s">
        <v>16</v>
      </c>
      <c r="C248" s="49" t="s">
        <v>44</v>
      </c>
      <c r="D248" s="49" t="s">
        <v>308</v>
      </c>
      <c r="E248" s="49" t="s">
        <v>33</v>
      </c>
      <c r="F248" s="49" t="s">
        <v>16</v>
      </c>
      <c r="G248" s="49" t="s">
        <v>33</v>
      </c>
      <c r="H248" s="49" t="s">
        <v>18</v>
      </c>
      <c r="I248" s="49" t="s">
        <v>119</v>
      </c>
      <c r="J248" s="54" t="s">
        <v>313</v>
      </c>
      <c r="K248" s="21">
        <f>K249+K250</f>
        <v>154.4</v>
      </c>
      <c r="L248" s="21">
        <f t="shared" ref="L248:O248" si="78">L249+L250</f>
        <v>0</v>
      </c>
      <c r="M248" s="21">
        <f t="shared" si="78"/>
        <v>0</v>
      </c>
      <c r="N248" s="21">
        <f t="shared" si="78"/>
        <v>0</v>
      </c>
      <c r="O248" s="21">
        <f t="shared" si="78"/>
        <v>0</v>
      </c>
    </row>
    <row r="249" spans="1:15" s="6" customFormat="1" ht="36" customHeight="1">
      <c r="A249" s="23">
        <v>216</v>
      </c>
      <c r="B249" s="37" t="s">
        <v>225</v>
      </c>
      <c r="C249" s="37" t="s">
        <v>44</v>
      </c>
      <c r="D249" s="37" t="s">
        <v>308</v>
      </c>
      <c r="E249" s="37" t="s">
        <v>33</v>
      </c>
      <c r="F249" s="37" t="s">
        <v>22</v>
      </c>
      <c r="G249" s="37" t="s">
        <v>33</v>
      </c>
      <c r="H249" s="37" t="s">
        <v>18</v>
      </c>
      <c r="I249" s="37" t="s">
        <v>119</v>
      </c>
      <c r="J249" s="33" t="s">
        <v>314</v>
      </c>
      <c r="K249" s="15">
        <v>29.3</v>
      </c>
      <c r="L249" s="15"/>
      <c r="M249" s="15"/>
      <c r="N249" s="15">
        <v>0</v>
      </c>
      <c r="O249" s="15">
        <v>0</v>
      </c>
    </row>
    <row r="250" spans="1:15" s="6" customFormat="1" ht="34.5" customHeight="1">
      <c r="A250" s="23">
        <v>217</v>
      </c>
      <c r="B250" s="37" t="s">
        <v>309</v>
      </c>
      <c r="C250" s="37" t="s">
        <v>44</v>
      </c>
      <c r="D250" s="37" t="s">
        <v>308</v>
      </c>
      <c r="E250" s="37" t="s">
        <v>33</v>
      </c>
      <c r="F250" s="37" t="s">
        <v>39</v>
      </c>
      <c r="G250" s="37" t="s">
        <v>33</v>
      </c>
      <c r="H250" s="37" t="s">
        <v>18</v>
      </c>
      <c r="I250" s="37" t="s">
        <v>119</v>
      </c>
      <c r="J250" s="33" t="s">
        <v>315</v>
      </c>
      <c r="K250" s="15">
        <v>125.1</v>
      </c>
      <c r="L250" s="15"/>
      <c r="M250" s="15"/>
      <c r="N250" s="15">
        <v>0</v>
      </c>
      <c r="O250" s="15">
        <v>0</v>
      </c>
    </row>
    <row r="251" spans="1:15" s="6" customFormat="1" ht="32.25" customHeight="1">
      <c r="A251" s="23">
        <v>218</v>
      </c>
      <c r="B251" s="49" t="s">
        <v>16</v>
      </c>
      <c r="C251" s="49" t="s">
        <v>44</v>
      </c>
      <c r="D251" s="49" t="s">
        <v>124</v>
      </c>
      <c r="E251" s="49" t="s">
        <v>17</v>
      </c>
      <c r="F251" s="49" t="s">
        <v>16</v>
      </c>
      <c r="G251" s="49" t="s">
        <v>17</v>
      </c>
      <c r="H251" s="49" t="s">
        <v>18</v>
      </c>
      <c r="I251" s="49" t="s">
        <v>16</v>
      </c>
      <c r="J251" s="54" t="s">
        <v>316</v>
      </c>
      <c r="K251" s="21">
        <f>K252</f>
        <v>-391.4</v>
      </c>
      <c r="L251" s="21">
        <f t="shared" ref="L251:O251" si="79">L252</f>
        <v>0</v>
      </c>
      <c r="M251" s="21">
        <f t="shared" si="79"/>
        <v>0</v>
      </c>
      <c r="N251" s="21">
        <f t="shared" si="79"/>
        <v>0</v>
      </c>
      <c r="O251" s="21">
        <f t="shared" si="79"/>
        <v>0</v>
      </c>
    </row>
    <row r="252" spans="1:15" s="6" customFormat="1" ht="45" customHeight="1">
      <c r="A252" s="23">
        <v>219</v>
      </c>
      <c r="B252" s="49" t="s">
        <v>16</v>
      </c>
      <c r="C252" s="49" t="s">
        <v>44</v>
      </c>
      <c r="D252" s="49" t="s">
        <v>124</v>
      </c>
      <c r="E252" s="49" t="s">
        <v>17</v>
      </c>
      <c r="F252" s="49" t="s">
        <v>16</v>
      </c>
      <c r="G252" s="49" t="s">
        <v>33</v>
      </c>
      <c r="H252" s="49" t="s">
        <v>18</v>
      </c>
      <c r="I252" s="49" t="s">
        <v>119</v>
      </c>
      <c r="J252" s="54" t="s">
        <v>317</v>
      </c>
      <c r="K252" s="21">
        <f>K253+K254+K255</f>
        <v>-391.4</v>
      </c>
      <c r="L252" s="21">
        <f t="shared" ref="L252:O252" si="80">L253+L254+L255</f>
        <v>0</v>
      </c>
      <c r="M252" s="21">
        <f t="shared" si="80"/>
        <v>0</v>
      </c>
      <c r="N252" s="21">
        <f t="shared" si="80"/>
        <v>0</v>
      </c>
      <c r="O252" s="21">
        <f t="shared" si="80"/>
        <v>0</v>
      </c>
    </row>
    <row r="253" spans="1:15" s="6" customFormat="1" ht="55.5" customHeight="1">
      <c r="A253" s="23">
        <v>220</v>
      </c>
      <c r="B253" s="37" t="s">
        <v>9</v>
      </c>
      <c r="C253" s="37" t="s">
        <v>44</v>
      </c>
      <c r="D253" s="37" t="s">
        <v>124</v>
      </c>
      <c r="E253" s="37" t="s">
        <v>7</v>
      </c>
      <c r="F253" s="37" t="s">
        <v>143</v>
      </c>
      <c r="G253" s="37" t="s">
        <v>33</v>
      </c>
      <c r="H253" s="37" t="s">
        <v>18</v>
      </c>
      <c r="I253" s="37" t="s">
        <v>119</v>
      </c>
      <c r="J253" s="33" t="s">
        <v>318</v>
      </c>
      <c r="K253" s="15">
        <v>-0.3</v>
      </c>
      <c r="L253" s="15"/>
      <c r="M253" s="15"/>
      <c r="N253" s="15">
        <v>0</v>
      </c>
      <c r="O253" s="15">
        <v>0</v>
      </c>
    </row>
    <row r="254" spans="1:15" s="6" customFormat="1" ht="90.75" customHeight="1">
      <c r="A254" s="23">
        <v>221</v>
      </c>
      <c r="B254" s="37" t="s">
        <v>9</v>
      </c>
      <c r="C254" s="37" t="s">
        <v>44</v>
      </c>
      <c r="D254" s="37" t="s">
        <v>124</v>
      </c>
      <c r="E254" s="37" t="s">
        <v>287</v>
      </c>
      <c r="F254" s="37" t="s">
        <v>289</v>
      </c>
      <c r="G254" s="37" t="s">
        <v>33</v>
      </c>
      <c r="H254" s="37" t="s">
        <v>18</v>
      </c>
      <c r="I254" s="37" t="s">
        <v>119</v>
      </c>
      <c r="J254" s="59" t="s">
        <v>321</v>
      </c>
      <c r="K254" s="15">
        <v>-27.6</v>
      </c>
      <c r="L254" s="15"/>
      <c r="M254" s="15"/>
      <c r="N254" s="15">
        <v>0</v>
      </c>
      <c r="O254" s="15">
        <v>0</v>
      </c>
    </row>
    <row r="255" spans="1:15" s="6" customFormat="1" ht="42.75" customHeight="1">
      <c r="A255" s="23">
        <v>222</v>
      </c>
      <c r="B255" s="37" t="s">
        <v>9</v>
      </c>
      <c r="C255" s="37" t="s">
        <v>44</v>
      </c>
      <c r="D255" s="37" t="s">
        <v>124</v>
      </c>
      <c r="E255" s="37" t="s">
        <v>310</v>
      </c>
      <c r="F255" s="37" t="s">
        <v>22</v>
      </c>
      <c r="G255" s="37" t="s">
        <v>33</v>
      </c>
      <c r="H255" s="37" t="s">
        <v>18</v>
      </c>
      <c r="I255" s="37" t="s">
        <v>119</v>
      </c>
      <c r="J255" s="33" t="s">
        <v>319</v>
      </c>
      <c r="K255" s="15">
        <v>-363.5</v>
      </c>
      <c r="L255" s="15"/>
      <c r="M255" s="15"/>
      <c r="N255" s="15">
        <v>0</v>
      </c>
      <c r="O255" s="15">
        <v>0</v>
      </c>
    </row>
    <row r="256" spans="1:15" ht="15.75" customHeight="1">
      <c r="A256" s="94"/>
      <c r="B256" s="95"/>
      <c r="C256" s="95"/>
      <c r="D256" s="95"/>
      <c r="E256" s="95"/>
      <c r="F256" s="95"/>
      <c r="G256" s="95"/>
      <c r="H256" s="95"/>
      <c r="I256" s="95"/>
      <c r="J256" s="96"/>
      <c r="K256" s="14">
        <f>K34+K141</f>
        <v>1357882.7999999998</v>
      </c>
      <c r="L256" s="14" t="e">
        <f>L34+L141</f>
        <v>#REF!</v>
      </c>
      <c r="M256" s="14" t="e">
        <f>M34+M141</f>
        <v>#REF!</v>
      </c>
      <c r="N256" s="14">
        <f>N34+N141</f>
        <v>1105727.3</v>
      </c>
      <c r="O256" s="14">
        <f>O34+O141</f>
        <v>1130253</v>
      </c>
    </row>
  </sheetData>
  <mergeCells count="36">
    <mergeCell ref="J21:O21"/>
    <mergeCell ref="K23:O23"/>
    <mergeCell ref="J24:O24"/>
    <mergeCell ref="A27:K27"/>
    <mergeCell ref="A28:K28"/>
    <mergeCell ref="A26:K26"/>
    <mergeCell ref="L28:M28"/>
    <mergeCell ref="O29:O32"/>
    <mergeCell ref="J25:O25"/>
    <mergeCell ref="N29:N32"/>
    <mergeCell ref="K3:O3"/>
    <mergeCell ref="K4:O4"/>
    <mergeCell ref="K5:O5"/>
    <mergeCell ref="K14:O14"/>
    <mergeCell ref="K15:O15"/>
    <mergeCell ref="K16:O16"/>
    <mergeCell ref="K19:O19"/>
    <mergeCell ref="K18:O18"/>
    <mergeCell ref="K9:O9"/>
    <mergeCell ref="K10:O10"/>
    <mergeCell ref="K11:O11"/>
    <mergeCell ref="K20:O20"/>
    <mergeCell ref="K22:O22"/>
    <mergeCell ref="A256:J256"/>
    <mergeCell ref="A29:A32"/>
    <mergeCell ref="E30:E32"/>
    <mergeCell ref="K29:K32"/>
    <mergeCell ref="D30:D32"/>
    <mergeCell ref="G30:G32"/>
    <mergeCell ref="F30:F32"/>
    <mergeCell ref="C30:C32"/>
    <mergeCell ref="I30:I32"/>
    <mergeCell ref="B30:B32"/>
    <mergeCell ref="B29:I29"/>
    <mergeCell ref="J29:J32"/>
    <mergeCell ref="H30:H32"/>
  </mergeCells>
  <phoneticPr fontId="0" type="noConversion"/>
  <hyperlinks>
    <hyperlink ref="J102" r:id="rId1" location="/document/12125267/entry/60" display="https://internet.garant.ru/ - /document/12125267/entry/60"/>
    <hyperlink ref="J105" r:id="rId2" location="/document/12125267/entry/60" display="https://internet.garant.ru/ - /document/12125267/entry/60"/>
    <hyperlink ref="J112" r:id="rId3" location="/document/12125267/entry/140" display="https://internet.garant.ru/ - /document/12125267/entry/140"/>
    <hyperlink ref="J110" r:id="rId4" location="/document/12125267/entry/140" display="https://internet.garant.ru/ - /document/12125267/entry/140"/>
    <hyperlink ref="J121" r:id="rId5" location="/document/12125267/entry/190" display="https://internet.garant.ru/ - /document/12125267/entry/190"/>
    <hyperlink ref="J117" r:id="rId6" location="/document/12125267/entry/190" display="https://internet.garant.ru/ - /document/12125267/entry/190"/>
    <hyperlink ref="J125" r:id="rId7" location="/document/12125267/entry/200" display="https://internet.garant.ru/ - /document/12125267/entry/200"/>
    <hyperlink ref="J122" r:id="rId8" location="/document/12125267/entry/200" display="https://internet.garant.ru/ - /document/12125267/entry/200"/>
    <hyperlink ref="J100" r:id="rId9" location="/document/12125267/entry/50" display="https://internet.garant.ru/ - /document/12125267/entry/50"/>
    <hyperlink ref="J104" r:id="rId10" location="/document/12125267/entry/60" display="https://internet.garant.ru/ - /document/12125267/entry/60"/>
    <hyperlink ref="J107" r:id="rId11" location="/document/12125267/entry/70" display="https://internet.garant.ru/ - /document/12125267/entry/70"/>
    <hyperlink ref="J106" r:id="rId12" location="/document/12125267/entry/70" display="https://internet.garant.ru/ - /document/12125267/entry/70"/>
    <hyperlink ref="J99" r:id="rId13" location="/document/12125267/entry/50" display="https://internet.garant.ru/ - /document/12125267/entry/50"/>
    <hyperlink ref="J109" r:id="rId14" location="/document/12125267/entry/80" display="https://internet.garant.ru/ - /document/12125267/entry/80"/>
    <hyperlink ref="J108" r:id="rId15" location="/document/12125267/entry/80" display="https://internet.garant.ru/ - /document/12125267/entry/80"/>
    <hyperlink ref="J119" r:id="rId16" location="/document/12125267/entry/190" display="https://internet.garant.ru/ - /document/12125267/entry/190"/>
    <hyperlink ref="J98" r:id="rId17" location="/document/12125267/entry/0" display="https://internet.garant.ru/ - /document/12125267/entry/0"/>
    <hyperlink ref="J43" r:id="rId18" location="/document/10900200/entry/22701" display="https://internet.garant.ru/ - /document/10900200/entry/22701"/>
    <hyperlink ref="J124" r:id="rId19" location="/document/12125267/entry/200" display="https://internet.garant.ru/ - /document/12125267/entry/200"/>
    <hyperlink ref="J120" r:id="rId20" location="/document/12125267/entry/190" display="https://internet.garant.ru/ - /document/12125267/entry/190"/>
    <hyperlink ref="J116" r:id="rId21" location="/document/12125267/entry/170" display="https://internet.garant.ru/ - /document/12125267/entry/170"/>
    <hyperlink ref="J115" r:id="rId22" location="/document/12125267/entry/170" display="https://internet.garant.ru/ - /document/12125267/entry/170"/>
    <hyperlink ref="J103" r:id="rId23" location="/document/12125267/entry/60" display="https://internet.garant.ru/ - /document/12125267/entry/60"/>
    <hyperlink ref="J118" r:id="rId24" location="/document/12125267/entry/190" display="https://internet.garant.ru/ - /document/12125267/entry/190"/>
    <hyperlink ref="J123" r:id="rId25" location="/document/12125267/entry/200" display="https://internet.garant.ru/ - /document/12125267/entry/200"/>
    <hyperlink ref="J111" r:id="rId26" location="/document/12125267/entry/140" display="https://internet.garant.ru/ - /document/12125267/entry/140"/>
    <hyperlink ref="J101" r:id="rId27" location="/document/12125267/entry/50" display="https://internet.garant.ru/ - /document/12125267/entry/50"/>
    <hyperlink ref="J113" r:id="rId28" location="/document/12125267/entry/150" display="https://internet.garant.ru/ - /document/12125267/entry/150"/>
  </hyperlinks>
  <pageMargins left="0.59055118110236227" right="0.59055118110236227" top="0.78740157480314965" bottom="0.78740157480314965" header="0.15748031496062992" footer="0.23622047244094491"/>
  <pageSetup paperSize="9" scale="90" orientation="landscape" r:id="rId2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olyat</cp:lastModifiedBy>
  <cp:lastPrinted>2024-11-10T04:52:26Z</cp:lastPrinted>
  <dcterms:created xsi:type="dcterms:W3CDTF">1996-10-08T23:32:33Z</dcterms:created>
  <dcterms:modified xsi:type="dcterms:W3CDTF">2024-11-22T07:36:15Z</dcterms:modified>
</cp:coreProperties>
</file>